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daz\Desktop\modelli excel\"/>
    </mc:Choice>
  </mc:AlternateContent>
  <xr:revisionPtr revIDLastSave="0" documentId="13_ncr:1_{3EF7844C-D210-4414-B7E1-0CB3103975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ventivo" sheetId="6" r:id="rId1"/>
    <sheet name="Elenco Prev" sheetId="12" r:id="rId2"/>
    <sheet name="Clienti" sheetId="9" r:id="rId3"/>
    <sheet name="Prodotti" sheetId="11" r:id="rId4"/>
    <sheet name="Clienti_A" sheetId="13" state="hidden" r:id="rId5"/>
    <sheet name="Prodotti_A" sheetId="14" state="hidden" r:id="rId6"/>
  </sheets>
  <definedNames>
    <definedName name="_xlnm.Print_Area" localSheetId="0">Preventivo!$B$2:$H$36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6" l="1"/>
  <c r="G35" i="6"/>
  <c r="G34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15" i="6"/>
  <c r="G12" i="6"/>
  <c r="F10" i="6" a="1"/>
  <c r="G8" i="6"/>
  <c r="C6" i="6"/>
  <c r="C5" i="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<sst xmlns="http://schemas.openxmlformats.org/spreadsheetml/2006/main" count="504" uniqueCount="318">
  <si>
    <t>articolo</t>
  </si>
  <si>
    <t>quantità</t>
  </si>
  <si>
    <t>prezzo</t>
  </si>
  <si>
    <t>totale</t>
  </si>
  <si>
    <t>codice</t>
  </si>
  <si>
    <t>un .mis.</t>
  </si>
  <si>
    <t>del</t>
  </si>
  <si>
    <t>Spett.le</t>
  </si>
  <si>
    <t>Rif.:</t>
  </si>
  <si>
    <t>sc</t>
  </si>
  <si>
    <t>cap</t>
  </si>
  <si>
    <t>indirizzo</t>
  </si>
  <si>
    <t>prov</t>
  </si>
  <si>
    <t>Totale preventivo</t>
  </si>
  <si>
    <t>Via Torino 1, cf, partita iva</t>
  </si>
  <si>
    <t>preventivo</t>
  </si>
  <si>
    <t>p.iva</t>
  </si>
  <si>
    <t>azienda</t>
  </si>
  <si>
    <t>luogo</t>
  </si>
  <si>
    <t>TO</t>
  </si>
  <si>
    <t>Roma</t>
  </si>
  <si>
    <t>MI</t>
  </si>
  <si>
    <t>descrizione prodotto</t>
  </si>
  <si>
    <t>un mis</t>
  </si>
  <si>
    <t>mt</t>
  </si>
  <si>
    <t>kg</t>
  </si>
  <si>
    <t>cad</t>
  </si>
  <si>
    <t>sconto</t>
  </si>
  <si>
    <t>totale importo</t>
  </si>
  <si>
    <t>tot iva</t>
  </si>
  <si>
    <t>ditta MIA spa</t>
  </si>
  <si>
    <t>Cavo Elettrico Rame 2.5mm²</t>
  </si>
  <si>
    <t>CV001</t>
  </si>
  <si>
    <t>Tubo PVC Ø 50mm</t>
  </si>
  <si>
    <t>TB002</t>
  </si>
  <si>
    <t>Sacchi Cemento 25kg</t>
  </si>
  <si>
    <t>CM003</t>
  </si>
  <si>
    <t>Pannello Isolante Termico</t>
  </si>
  <si>
    <t>PN004</t>
  </si>
  <si>
    <t>mq</t>
  </si>
  <si>
    <t>Viti Autofilettanti 4x30mm</t>
  </si>
  <si>
    <t>VT005</t>
  </si>
  <si>
    <t>Vernice Bianca Murales 5L</t>
  </si>
  <si>
    <t>VR006</t>
  </si>
  <si>
    <t>Lt</t>
  </si>
  <si>
    <t>Rotolo Nastro Adesivo</t>
  </si>
  <si>
    <t>NS007</t>
  </si>
  <si>
    <t>Blocco Laterizio Doppio Forato</t>
  </si>
  <si>
    <t>BL008</t>
  </si>
  <si>
    <t>Malga Premiscelata</t>
  </si>
  <si>
    <t>MG009</t>
  </si>
  <si>
    <t>Travetto Legno Abete 300cm</t>
  </si>
  <si>
    <t>TV010</t>
  </si>
  <si>
    <t>Guanti da Lavoro Rinforzati</t>
  </si>
  <si>
    <t>GT011</t>
  </si>
  <si>
    <t>paia</t>
  </si>
  <si>
    <t>Disco Taglio Acciaio Ø 125mm</t>
  </si>
  <si>
    <t>DS012</t>
  </si>
  <si>
    <t>Piastrella Gres Porcellanato</t>
  </si>
  <si>
    <t>PL013</t>
  </si>
  <si>
    <t>Alfa Costruzioni S.r.l.</t>
  </si>
  <si>
    <t>Via Roma, 10</t>
  </si>
  <si>
    <t>20121</t>
  </si>
  <si>
    <t>Milano</t>
  </si>
  <si>
    <t>1234560150</t>
  </si>
  <si>
    <t>Beta Tessuti S.p.A.</t>
  </si>
  <si>
    <t>Piazza Garibaldi, 5</t>
  </si>
  <si>
    <t>50123</t>
  </si>
  <si>
    <t>Firenze</t>
  </si>
  <si>
    <t>FI</t>
  </si>
  <si>
    <t>2345670489</t>
  </si>
  <si>
    <t>Gamma Alimentari S.n.c.</t>
  </si>
  <si>
    <t>Via Po, 25</t>
  </si>
  <si>
    <t>10123</t>
  </si>
  <si>
    <t>Torino</t>
  </si>
  <si>
    <t>3456780012</t>
  </si>
  <si>
    <t>Delta Meccanica S.r.l.</t>
  </si>
  <si>
    <t>Corso Vittorio Emanuele, 15</t>
  </si>
  <si>
    <t>80121</t>
  </si>
  <si>
    <t>Napoli</t>
  </si>
  <si>
    <t>NA</t>
  </si>
  <si>
    <t>4567890632</t>
  </si>
  <si>
    <t>Epsilon Software S.p.A.</t>
  </si>
  <si>
    <t>Viale della Scienza, 3</t>
  </si>
  <si>
    <t>RM</t>
  </si>
  <si>
    <t>5678900587</t>
  </si>
  <si>
    <t>Zeta Ceramiche S.r.l.</t>
  </si>
  <si>
    <t>Via Emilia, 120</t>
  </si>
  <si>
    <t>41121</t>
  </si>
  <si>
    <t>Modena</t>
  </si>
  <si>
    <t>MO</t>
  </si>
  <si>
    <t>6789010369</t>
  </si>
  <si>
    <t>Eta Logistica S.p.A.</t>
  </si>
  <si>
    <t>Via dell'Industria, 7</t>
  </si>
  <si>
    <t>35129</t>
  </si>
  <si>
    <t>Padova</t>
  </si>
  <si>
    <t>PD</t>
  </si>
  <si>
    <t>7890120287</t>
  </si>
  <si>
    <t>Theta Farmaceutica S.r.l.</t>
  </si>
  <si>
    <t>Via Cristoforo Colombo, 40</t>
  </si>
  <si>
    <t>90141</t>
  </si>
  <si>
    <t>Palermo</t>
  </si>
  <si>
    <t>PA</t>
  </si>
  <si>
    <t>8901230821</t>
  </si>
  <si>
    <t>Iota Elettronica S.n.c.</t>
  </si>
  <si>
    <t>Via Bologna, 8</t>
  </si>
  <si>
    <t>40126</t>
  </si>
  <si>
    <t>Bologna</t>
  </si>
  <si>
    <t>BO</t>
  </si>
  <si>
    <t>9012340375</t>
  </si>
  <si>
    <t>Kappa Mobili S.p.A.</t>
  </si>
  <si>
    <t>Via Artigiani, 50</t>
  </si>
  <si>
    <t>33100</t>
  </si>
  <si>
    <t>Udine</t>
  </si>
  <si>
    <t>UD</t>
  </si>
  <si>
    <t>0123450302</t>
  </si>
  <si>
    <t>00144</t>
  </si>
  <si>
    <t>nr prev</t>
  </si>
  <si>
    <t>importo</t>
  </si>
  <si>
    <t>0001230870</t>
  </si>
  <si>
    <t>CT</t>
  </si>
  <si>
    <t>Catania</t>
  </si>
  <si>
    <t>95121</t>
  </si>
  <si>
    <t>Via della Creatività, 10</t>
  </si>
  <si>
    <t>Luna Design S.r.l.</t>
  </si>
  <si>
    <t>LE</t>
  </si>
  <si>
    <t>Lecce</t>
  </si>
  <si>
    <t>73100</t>
  </si>
  <si>
    <t>Via del Sole, 8</t>
  </si>
  <si>
    <t>Sol Costruzioni S.n.c.</t>
  </si>
  <si>
    <t>PE</t>
  </si>
  <si>
    <t>Pescara</t>
  </si>
  <si>
    <t>65121</t>
  </si>
  <si>
    <t>Via della Salute, 2</t>
  </si>
  <si>
    <t>Lux Farmaceutica S.p.A.</t>
  </si>
  <si>
    <t>PR</t>
  </si>
  <si>
    <t>Parma</t>
  </si>
  <si>
    <t>43121</t>
  </si>
  <si>
    <t>Viale dell'Autostrada, 5</t>
  </si>
  <si>
    <t>Nova Trasporti S.r.l.</t>
  </si>
  <si>
    <t>AN</t>
  </si>
  <si>
    <t>Ancona</t>
  </si>
  <si>
    <t>60121</t>
  </si>
  <si>
    <t>Via dell'Innovazione, 12</t>
  </si>
  <si>
    <t>Cosmo Elettronica S.p.A.</t>
  </si>
  <si>
    <t>TV</t>
  </si>
  <si>
    <t>Treviso</t>
  </si>
  <si>
    <t>31057</t>
  </si>
  <si>
    <t>Via del Mobile, 1</t>
  </si>
  <si>
    <t>Astro Mobili S.r.l.</t>
  </si>
  <si>
    <t>CS</t>
  </si>
  <si>
    <t>Cosenza</t>
  </si>
  <si>
    <t>87100</t>
  </si>
  <si>
    <t>Corso Italia, 30</t>
  </si>
  <si>
    <t>Omega Servizi S.p.A.</t>
  </si>
  <si>
    <t>PO</t>
  </si>
  <si>
    <t>Prato</t>
  </si>
  <si>
    <t>59100</t>
  </si>
  <si>
    <t>Via Prato, 50</t>
  </si>
  <si>
    <t>Psi Tessile S.n.c.</t>
  </si>
  <si>
    <t>RN</t>
  </si>
  <si>
    <t>Rimini</t>
  </si>
  <si>
    <t>47921</t>
  </si>
  <si>
    <t>Via del Lavoro, 20</t>
  </si>
  <si>
    <t>Chi Alimentare S.r.l.</t>
  </si>
  <si>
    <t>VE</t>
  </si>
  <si>
    <t>Venezia</t>
  </si>
  <si>
    <t>30141</t>
  </si>
  <si>
    <t>Via Murano, 5</t>
  </si>
  <si>
    <t>Phi Vetro S.p.A.</t>
  </si>
  <si>
    <t>0012340587</t>
  </si>
  <si>
    <t>00178</t>
  </si>
  <si>
    <t>Via Appia Nuova, 100</t>
  </si>
  <si>
    <t>Upsilon Costruzioni S.r.l.</t>
  </si>
  <si>
    <t>20144</t>
  </si>
  <si>
    <t>Via Tortona, 5</t>
  </si>
  <si>
    <t>Tau Design S.p.A.</t>
  </si>
  <si>
    <t>RE</t>
  </si>
  <si>
    <t>Reggio Emilia</t>
  </si>
  <si>
    <t>42121</t>
  </si>
  <si>
    <t>Via Dante Alighieri, 10</t>
  </si>
  <si>
    <t>Sigma Editoria S.r.l.</t>
  </si>
  <si>
    <t>FG</t>
  </si>
  <si>
    <t>Foggia</t>
  </si>
  <si>
    <t>71121</t>
  </si>
  <si>
    <t>Via dei Campi, 30</t>
  </si>
  <si>
    <t>Rho Agricola S.n.c.</t>
  </si>
  <si>
    <t>NO</t>
  </si>
  <si>
    <t>Novara</t>
  </si>
  <si>
    <t>28100</t>
  </si>
  <si>
    <t>Viale Europa, 15</t>
  </si>
  <si>
    <t>Pi Chimica S.p.A.</t>
  </si>
  <si>
    <t>30124</t>
  </si>
  <si>
    <t>Piazza San Marco, 1</t>
  </si>
  <si>
    <t>Omicron Turismo S.r.l.</t>
  </si>
  <si>
    <t>Via Monte Napoleone, 20</t>
  </si>
  <si>
    <t>Xi Moda S.p.A.</t>
  </si>
  <si>
    <t>GE</t>
  </si>
  <si>
    <t>Genova</t>
  </si>
  <si>
    <t>16121</t>
  </si>
  <si>
    <t>Via del Commercio, 1</t>
  </si>
  <si>
    <t>Nu Servizi S.r.l.</t>
  </si>
  <si>
    <t>CA</t>
  </si>
  <si>
    <t>Cagliari</t>
  </si>
  <si>
    <t>09122</t>
  </si>
  <si>
    <t>Via dell'Aeroporto, 10</t>
  </si>
  <si>
    <t>Mu Trasporti S.p.A.</t>
  </si>
  <si>
    <t>1123450726</t>
  </si>
  <si>
    <t>BA</t>
  </si>
  <si>
    <t>Bari</t>
  </si>
  <si>
    <t>70121</t>
  </si>
  <si>
    <t>Lungomare Adriatico, 1</t>
  </si>
  <si>
    <t>Lambda Energia S.r.l.</t>
  </si>
  <si>
    <t>ST060</t>
  </si>
  <si>
    <t>Stivali di Gomma Mis. 43</t>
  </si>
  <si>
    <t>PC059</t>
  </si>
  <si>
    <t>Piccone Manico Legno</t>
  </si>
  <si>
    <t>BD058</t>
  </si>
  <si>
    <t>Badile Punta Tonda</t>
  </si>
  <si>
    <t>CR057</t>
  </si>
  <si>
    <t>Carriola Zincata</t>
  </si>
  <si>
    <t>SC056</t>
  </si>
  <si>
    <t>Secchio Graduato 10L</t>
  </si>
  <si>
    <t>PN055</t>
  </si>
  <si>
    <t>Pennello per Vernici</t>
  </si>
  <si>
    <t>RL054</t>
  </si>
  <si>
    <t>Rullo per Pittura</t>
  </si>
  <si>
    <t>IN053</t>
  </si>
  <si>
    <t>Intonaco Premiscelato</t>
  </si>
  <si>
    <t>CL052</t>
  </si>
  <si>
    <t>Colla per Piastrelle</t>
  </si>
  <si>
    <t>GU051</t>
  </si>
  <si>
    <t>Guaina Bituminosa Ardesiata</t>
  </si>
  <si>
    <t>TL050</t>
  </si>
  <si>
    <t>Telo Protettivo Antipolvere</t>
  </si>
  <si>
    <t>PS049</t>
  </si>
  <si>
    <t>Pistola a Caldo Termica</t>
  </si>
  <si>
    <t>AG048</t>
  </si>
  <si>
    <t>Aerografo per Verniciatura</t>
  </si>
  <si>
    <t>CP047</t>
  </si>
  <si>
    <t>Compressore Aria 24L</t>
  </si>
  <si>
    <t>BD046</t>
  </si>
  <si>
    <t>Bidone Aspiracenere</t>
  </si>
  <si>
    <t>ID045</t>
  </si>
  <si>
    <t>Idropulitrice Alta Pressione</t>
  </si>
  <si>
    <t>RS044</t>
  </si>
  <si>
    <t>Rasaerba Elettrico</t>
  </si>
  <si>
    <t>FL043</t>
  </si>
  <si>
    <t>Filo per Decespugliatore</t>
  </si>
  <si>
    <t>SM042</t>
  </si>
  <si>
    <t>Smerigliatrice Angolare</t>
  </si>
  <si>
    <t>CL041</t>
  </si>
  <si>
    <t>Colla Vinilica Rapida 1kg</t>
  </si>
  <si>
    <t>SG040</t>
  </si>
  <si>
    <t>Sega a Mano per Legno</t>
  </si>
  <si>
    <t>MT039</t>
  </si>
  <si>
    <t>Martello da Falegname</t>
  </si>
  <si>
    <t>SP038</t>
  </si>
  <si>
    <t>Spazzola Metallina</t>
  </si>
  <si>
    <t>SC037</t>
  </si>
  <si>
    <t>Scalpello per Muratura</t>
  </si>
  <si>
    <t>OC036</t>
  </si>
  <si>
    <t>Occhiali Sicurezza</t>
  </si>
  <si>
    <t>MS035</t>
  </si>
  <si>
    <t>Maschera Protettiva FFP2</t>
  </si>
  <si>
    <t>SD034</t>
  </si>
  <si>
    <t>Saldatrice Inverter</t>
  </si>
  <si>
    <t>TS033</t>
  </si>
  <si>
    <t>Tasselli Fissaggio Muro 8mm</t>
  </si>
  <si>
    <t>CH032</t>
  </si>
  <si>
    <t>Chiave Combinata 13mm</t>
  </si>
  <si>
    <t>set</t>
  </si>
  <si>
    <t>PT031</t>
  </si>
  <si>
    <t>Set Punte Trapano Legno</t>
  </si>
  <si>
    <t>TR030</t>
  </si>
  <si>
    <t>Trapano a Percussione</t>
  </si>
  <si>
    <t>MR029</t>
  </si>
  <si>
    <t>Morsetto a G 100mm</t>
  </si>
  <si>
    <t>LV028</t>
  </si>
  <si>
    <t>Livella a Bolla 60cm</t>
  </si>
  <si>
    <t>MT027</t>
  </si>
  <si>
    <t>Metro a Nastro 5mt</t>
  </si>
  <si>
    <t>CC026</t>
  </si>
  <si>
    <t>Cacciavite Phillips PH2</t>
  </si>
  <si>
    <t>AD025</t>
  </si>
  <si>
    <t>Adattatore Universale Elettrico</t>
  </si>
  <si>
    <t>LB024</t>
  </si>
  <si>
    <t>Lampadina E27 LED 12W</t>
  </si>
  <si>
    <t>SN023</t>
  </si>
  <si>
    <t>Sensore Movimento Pir</t>
  </si>
  <si>
    <t>PM022</t>
  </si>
  <si>
    <t>Pompa Immersione Acque Chiare</t>
  </si>
  <si>
    <t>PF021</t>
  </si>
  <si>
    <t>Profilo Alluminio Angolare</t>
  </si>
  <si>
    <t>tubo</t>
  </si>
  <si>
    <t>SG020</t>
  </si>
  <si>
    <t>Sigillante Silicone Bianco</t>
  </si>
  <si>
    <t>SL019</t>
  </si>
  <si>
    <t>Silice Sabbia Lavata</t>
  </si>
  <si>
    <t>RS018</t>
  </si>
  <si>
    <t>Resina Epossidica Trasparente</t>
  </si>
  <si>
    <t>CS017</t>
  </si>
  <si>
    <t>Cassetta Derivazione Elettrica</t>
  </si>
  <si>
    <t>RT016</t>
  </si>
  <si>
    <t>Rete Elettrosaldata Q131</t>
  </si>
  <si>
    <t>TS015</t>
  </si>
  <si>
    <t>Tubo Scarico PVC Ø 100mm</t>
  </si>
  <si>
    <t>FR014</t>
  </si>
  <si>
    <t>Faretto LED Incasso 10W</t>
  </si>
  <si>
    <t xml:space="preserve">È possibile rimuovere la protezione dei Fogli e modificare il programma a piacimento </t>
  </si>
  <si>
    <t>Per rimuovere la protezione dei fogli:</t>
  </si>
  <si>
    <r>
      <t>Clicca sulla scheda "</t>
    </r>
    <r>
      <rPr>
        <b/>
        <sz val="10"/>
        <rFont val="Arial"/>
        <family val="2"/>
      </rPr>
      <t>Revisione</t>
    </r>
    <r>
      <rPr>
        <sz val="10"/>
        <rFont val="Arial"/>
      </rPr>
      <t>" - Clicca su "</t>
    </r>
    <r>
      <rPr>
        <b/>
        <sz val="10"/>
        <rFont val="Arial"/>
        <family val="2"/>
      </rPr>
      <t>Rimuovi protezione foglio</t>
    </r>
    <r>
      <rPr>
        <sz val="10"/>
        <rFont val="Arial"/>
      </rPr>
      <t>"</t>
    </r>
  </si>
  <si>
    <r>
      <t xml:space="preserve">creato da Gianni Crestani
</t>
    </r>
    <r>
      <rPr>
        <b/>
        <sz val="12"/>
        <color indexed="55"/>
        <rFont val="Arial"/>
        <family val="2"/>
      </rPr>
      <t>www.pcdazero.it</t>
    </r>
  </si>
  <si>
    <t>Il numero del preventivo si aggiorna dopo aver compilato il foglio "Elenco Prev"</t>
  </si>
  <si>
    <t>Aggiunte e/o modifiche di Clienti e/o prodotti, vanno eseguite nei relativi fogli</t>
  </si>
  <si>
    <t>Foglio "Clienti" e Foglio "Prodotti"</t>
  </si>
  <si>
    <t xml:space="preserve">In questo foglio sono da compilare solo le celle marrone chiaro </t>
  </si>
  <si>
    <t>Per personalizzare il preventivo, rimuovi la protezione del foglio (vedi sotto)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</si>
</sst>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]\ * #,##0.00_-;\-[$€]\ * #,##0.00_-;_-[$€]\ * &quot;-&quot;??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0"/>
      <name val="Courier New"/>
      <family val="3"/>
    </font>
    <font>
      <b/>
      <i/>
      <sz val="11"/>
      <color theme="1"/>
      <name val="Courier New"/>
      <family val="3"/>
    </font>
    <font>
      <b/>
      <sz val="10"/>
      <name val="Amasis MT Pro Black"/>
      <family val="1"/>
    </font>
    <font>
      <i/>
      <sz val="10"/>
      <name val="Arial"/>
      <family val="2"/>
    </font>
    <font>
      <b/>
      <sz val="10"/>
      <color indexed="55"/>
      <name val="Arial"/>
      <family val="2"/>
    </font>
    <font>
      <b/>
      <sz val="12"/>
      <color indexed="5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2" fillId="0" borderId="0"/>
  </cellStyleXfs>
  <cellXfs count="76">
    <xf numFmtId="0" fontId="0" fillId="0" borderId="0" xfId="0"/>
    <xf numFmtId="0" fontId="0" fillId="0" borderId="2" xfId="0" applyBorder="1" applyAlignment="1">
      <alignment horizontal="center"/>
    </xf>
    <xf numFmtId="0" fontId="2" fillId="0" borderId="0" xfId="0" applyFont="1"/>
    <xf numFmtId="0" fontId="4" fillId="0" borderId="3" xfId="0" applyFont="1" applyBorder="1"/>
    <xf numFmtId="0" fontId="4" fillId="0" borderId="5" xfId="0" applyFont="1" applyBorder="1"/>
    <xf numFmtId="14" fontId="2" fillId="2" borderId="6" xfId="0" applyNumberFormat="1" applyFont="1" applyFill="1" applyBorder="1" applyAlignment="1">
      <alignment horizontal="center"/>
    </xf>
    <xf numFmtId="0" fontId="2" fillId="0" borderId="3" xfId="0" applyFont="1" applyBorder="1"/>
    <xf numFmtId="0" fontId="0" fillId="0" borderId="8" xfId="0" applyBorder="1"/>
    <xf numFmtId="0" fontId="2" fillId="0" borderId="11" xfId="0" applyFont="1" applyBorder="1"/>
    <xf numFmtId="0" fontId="4" fillId="0" borderId="8" xfId="0" applyFont="1" applyBorder="1"/>
    <xf numFmtId="0" fontId="5" fillId="0" borderId="0" xfId="3"/>
    <xf numFmtId="0" fontId="2" fillId="2" borderId="5" xfId="0" applyFont="1" applyFill="1" applyBorder="1"/>
    <xf numFmtId="0" fontId="0" fillId="2" borderId="2" xfId="0" applyFill="1" applyBorder="1"/>
    <xf numFmtId="9" fontId="0" fillId="2" borderId="2" xfId="2" applyFont="1" applyFill="1" applyBorder="1"/>
    <xf numFmtId="164" fontId="8" fillId="2" borderId="2" xfId="5" applyFont="1" applyFill="1" applyBorder="1"/>
    <xf numFmtId="164" fontId="0" fillId="2" borderId="0" xfId="0" applyNumberFormat="1" applyFill="1"/>
    <xf numFmtId="0" fontId="3" fillId="0" borderId="0" xfId="0" applyFont="1"/>
    <xf numFmtId="0" fontId="2" fillId="0" borderId="1" xfId="0" applyFont="1" applyBorder="1"/>
    <xf numFmtId="9" fontId="0" fillId="0" borderId="1" xfId="2" applyFont="1" applyBorder="1"/>
    <xf numFmtId="164" fontId="0" fillId="0" borderId="1" xfId="0" applyNumberFormat="1" applyBorder="1"/>
    <xf numFmtId="164" fontId="5" fillId="0" borderId="0" xfId="3" applyNumberFormat="1"/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5" fillId="0" borderId="0" xfId="3" applyAlignment="1">
      <alignment horizontal="center" vertical="center" wrapText="1"/>
    </xf>
    <xf numFmtId="0" fontId="10" fillId="0" borderId="0" xfId="3" applyFont="1" applyAlignment="1">
      <alignment horizontal="center"/>
    </xf>
    <xf numFmtId="49" fontId="10" fillId="0" borderId="0" xfId="3" applyNumberFormat="1" applyFont="1" applyAlignment="1">
      <alignment horizontal="center"/>
    </xf>
    <xf numFmtId="0" fontId="6" fillId="0" borderId="0" xfId="3" applyFont="1" applyAlignment="1">
      <alignment horizontal="left"/>
    </xf>
    <xf numFmtId="0" fontId="6" fillId="0" borderId="0" xfId="3" applyFont="1"/>
    <xf numFmtId="49" fontId="6" fillId="0" borderId="0" xfId="3" applyNumberFormat="1" applyFont="1" applyAlignment="1">
      <alignment horizontal="center"/>
    </xf>
    <xf numFmtId="0" fontId="6" fillId="0" borderId="0" xfId="3" applyFont="1" applyAlignment="1">
      <alignment horizontal="center"/>
    </xf>
    <xf numFmtId="49" fontId="6" fillId="0" borderId="0" xfId="3" applyNumberFormat="1" applyFont="1" applyAlignment="1">
      <alignment horizontal="right"/>
    </xf>
    <xf numFmtId="49" fontId="5" fillId="0" borderId="0" xfId="3" applyNumberFormat="1"/>
    <xf numFmtId="0" fontId="2" fillId="0" borderId="0" xfId="0" applyFont="1" applyAlignment="1">
      <alignment horizontal="center"/>
    </xf>
    <xf numFmtId="0" fontId="2" fillId="2" borderId="10" xfId="0" applyFont="1" applyFill="1" applyBorder="1"/>
    <xf numFmtId="0" fontId="0" fillId="0" borderId="13" xfId="0" applyBorder="1"/>
    <xf numFmtId="0" fontId="2" fillId="2" borderId="15" xfId="0" applyFont="1" applyFill="1" applyBorder="1"/>
    <xf numFmtId="164" fontId="0" fillId="0" borderId="0" xfId="5" applyFont="1"/>
    <xf numFmtId="0" fontId="1" fillId="0" borderId="0" xfId="6"/>
    <xf numFmtId="49" fontId="1" fillId="0" borderId="0" xfId="6" applyNumberFormat="1"/>
    <xf numFmtId="49" fontId="6" fillId="0" borderId="0" xfId="6" applyNumberFormat="1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/>
    <xf numFmtId="49" fontId="6" fillId="0" borderId="0" xfId="6" applyNumberFormat="1" applyFont="1" applyAlignment="1">
      <alignment horizontal="center"/>
    </xf>
    <xf numFmtId="0" fontId="6" fillId="0" borderId="0" xfId="6" applyFont="1" applyAlignment="1">
      <alignment horizontal="left"/>
    </xf>
    <xf numFmtId="49" fontId="10" fillId="0" borderId="0" xfId="6" applyNumberFormat="1" applyFont="1" applyAlignment="1">
      <alignment horizontal="center"/>
    </xf>
    <xf numFmtId="0" fontId="10" fillId="0" borderId="0" xfId="6" applyFont="1" applyAlignment="1">
      <alignment horizontal="center"/>
    </xf>
    <xf numFmtId="0" fontId="9" fillId="0" borderId="0" xfId="7" applyFont="1"/>
    <xf numFmtId="164" fontId="1" fillId="0" borderId="0" xfId="6" applyNumberFormat="1"/>
    <xf numFmtId="0" fontId="1" fillId="0" borderId="0" xfId="6" applyAlignment="1">
      <alignment horizontal="center" vertical="center" wrapText="1"/>
    </xf>
    <xf numFmtId="0" fontId="9" fillId="0" borderId="0" xfId="7" applyFont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9" fillId="0" borderId="0" xfId="5" applyFont="1"/>
    <xf numFmtId="9" fontId="9" fillId="0" borderId="0" xfId="2" applyFont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164" fontId="3" fillId="2" borderId="0" xfId="0" applyNumberFormat="1" applyFont="1" applyFill="1"/>
    <xf numFmtId="0" fontId="0" fillId="2" borderId="0" xfId="0" applyFill="1"/>
    <xf numFmtId="0" fontId="2" fillId="2" borderId="0" xfId="0" applyFont="1" applyFill="1"/>
    <xf numFmtId="0" fontId="0" fillId="4" borderId="0" xfId="0" applyFill="1"/>
    <xf numFmtId="0" fontId="13" fillId="4" borderId="16" xfId="0" applyFont="1" applyFill="1" applyBorder="1" applyAlignment="1">
      <alignment horizontal="center" vertical="center" wrapText="1"/>
    </xf>
    <xf numFmtId="0" fontId="12" fillId="4" borderId="0" xfId="0" applyFont="1" applyFill="1"/>
    <xf numFmtId="0" fontId="2" fillId="4" borderId="0" xfId="0" applyFont="1" applyFill="1"/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12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3" borderId="13" xfId="0" applyFont="1" applyFill="1" applyBorder="1" applyAlignment="1" applyProtection="1">
      <alignment horizontal="left" vertical="top" wrapText="1"/>
      <protection locked="0"/>
    </xf>
    <xf numFmtId="0" fontId="2" fillId="3" borderId="4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2" fillId="3" borderId="2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3" fillId="4" borderId="0" xfId="0" applyFont="1" applyFill="1"/>
  </cellXfs>
  <cellStyles count="8">
    <cellStyle name="Euro" xfId="1" xr:uid="{00000000-0005-0000-0000-000001000000}"/>
    <cellStyle name="Normale" xfId="0" builtinId="0"/>
    <cellStyle name="Normale 2" xfId="3" xr:uid="{22269A99-ADFC-486A-8CCF-F57C5CCDC71F}"/>
    <cellStyle name="Normale 2 2" xfId="6" xr:uid="{54F96F46-4557-4DCC-A070-1F1E9169204B}"/>
    <cellStyle name="Normale 3" xfId="7" xr:uid="{9E3F8468-D190-4AEC-A48A-49A06111B508}"/>
    <cellStyle name="Percentuale" xfId="2" builtinId="5"/>
    <cellStyle name="Valuta" xfId="5" builtinId="4"/>
    <cellStyle name="Valuta 2" xfId="4" xr:uid="{8C1837AC-793E-4DCC-8074-F3E313A82C1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alignment horizontal="left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family val="3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family val="3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urier New"/>
        <family val="3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588963</xdr:colOff>
      <xdr:row>29</xdr:row>
      <xdr:rowOff>21244</xdr:rowOff>
    </xdr:from>
    <xdr:to>
      <xdr:col>16</xdr:col>
      <xdr:colOff>381000</xdr:colOff>
      <xdr:row>36</xdr:row>
      <xdr:rowOff>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C6A0055-FF88-4D2C-95D8-8E85D6E0A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65988" y="4564669"/>
          <a:ext cx="4240212" cy="111223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555FF3-BF8C-4A4A-B9E9-D09463CFCD77}" name="Tabella3" displayName="Tabella3" ref="A1:C22" totalsRowShown="0">
  <autoFilter ref="A1:C22" xr:uid="{E3555FF3-BF8C-4A4A-B9E9-D09463CFCD77}"/>
  <tableColumns count="3">
    <tableColumn id="1" xr3:uid="{2360789E-4AEF-4536-AB10-23750A385399}" name="nr prev" dataDxfId="2"/>
    <tableColumn id="2" xr3:uid="{50D3F35A-3411-4609-B3F4-B94122F6643B}" name="azienda" dataDxfId="1"/>
    <tableColumn id="3" xr3:uid="{49DC7B99-FD45-4A01-ACA2-455CF46C4288}" name="importo" dataDxfId="0" dataCellStyle="Valuta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3C3EE5-9258-4A35-AE0A-8A6A073F6EB8}" name="Tabella1" displayName="Tabella1" ref="A2:F12" totalsRowShown="0" headerRowDxfId="9" headerRowCellStyle="Normale 2">
  <autoFilter ref="A2:F12" xr:uid="{093C3EE5-9258-4A35-AE0A-8A6A073F6EB8}"/>
  <sortState xmlns:xlrd2="http://schemas.microsoft.com/office/spreadsheetml/2017/richdata2" ref="A3:F12">
    <sortCondition ref="A2:A12"/>
  </sortState>
  <tableColumns count="6">
    <tableColumn id="1" xr3:uid="{47D1C2F8-F3B6-4DF4-8E1B-4B17A5552049}" name="azienda" dataDxfId="8" dataCellStyle="Normale 2"/>
    <tableColumn id="2" xr3:uid="{D2E160B6-CBE6-45A5-9235-5A92C4BBE078}" name="indirizzo" dataDxfId="7" dataCellStyle="Normale 2"/>
    <tableColumn id="3" xr3:uid="{E5EE24F2-E4D4-49C7-97F5-1952F7603B6A}" name="cap" dataDxfId="6" dataCellStyle="Normale 2"/>
    <tableColumn id="4" xr3:uid="{E770BF0A-24FC-4CCB-BA96-88B1917826F0}" name="luogo" dataDxfId="5" dataCellStyle="Normale 2"/>
    <tableColumn id="5" xr3:uid="{D6A540E6-08AA-4E70-AE8B-8773FA6AE786}" name="prov" dataDxfId="4" dataCellStyle="Normale 2"/>
    <tableColumn id="6" xr3:uid="{7EBB812E-1085-433B-813F-4F504B6F2D1B}" name="p.iva" dataDxfId="3" dataCellStyle="Normale 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7FAC30-AFE9-453B-8347-BA67BC36546B}" name="Tabella2" displayName="Tabella2" ref="A2:E15" totalsRowShown="0" headerRowDxfId="12" dataDxfId="13">
  <autoFilter ref="A2:E15" xr:uid="{1B7FAC30-AFE9-453B-8347-BA67BC36546B}"/>
  <sortState xmlns:xlrd2="http://schemas.microsoft.com/office/spreadsheetml/2017/richdata2" ref="A3:E15">
    <sortCondition ref="A2:A15"/>
  </sortState>
  <tableColumns count="5">
    <tableColumn id="1" xr3:uid="{08B525CD-3D5D-4DC0-A1B0-D868953932F2}" name="descrizione prodotto" dataDxfId="16"/>
    <tableColumn id="2" xr3:uid="{96AB7ECA-20C2-40D7-9A5D-9B11A382C257}" name="codice" dataDxfId="15"/>
    <tableColumn id="3" xr3:uid="{75D24E14-8EA3-401C-8FE7-6B65635DFB12}" name="un mis" dataDxfId="14"/>
    <tableColumn id="4" xr3:uid="{B710831D-659B-4A75-9653-FDFD53F5674B}" name="prezzo" dataDxfId="11" dataCellStyle="Valuta"/>
    <tableColumn id="5" xr3:uid="{B1C67794-718E-42A3-BF81-8C4218D8B7F0}" name="sconto" dataDxfId="10" dataCellStyle="Percentuale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D1804-C184-43FF-890A-7887B5CCD87B}">
  <sheetPr>
    <pageSetUpPr fitToPage="1"/>
  </sheetPr>
  <dimension ref="A1:S42"/>
  <sheetViews>
    <sheetView showGridLines="0" tabSelected="1" zoomScaleNormal="100" workbookViewId="0">
      <selection activeCell="G5" sqref="G5:H6"/>
    </sheetView>
  </sheetViews>
  <sheetFormatPr defaultColWidth="0" defaultRowHeight="12.75" zeroHeight="1" x14ac:dyDescent="0.2"/>
  <cols>
    <col min="1" max="1" width="3.5703125" style="60" customWidth="1"/>
    <col min="2" max="2" width="8.7109375" style="60" customWidth="1"/>
    <col min="3" max="3" width="30.140625" style="60" customWidth="1"/>
    <col min="4" max="4" width="7.7109375" style="60" bestFit="1" customWidth="1"/>
    <col min="5" max="5" width="9.140625" style="60" customWidth="1"/>
    <col min="6" max="6" width="12.5703125" style="60" customWidth="1"/>
    <col min="7" max="7" width="20.5703125" style="60" customWidth="1"/>
    <col min="8" max="8" width="7.7109375" style="60" customWidth="1"/>
    <col min="9" max="9" width="9.140625" style="60" customWidth="1"/>
    <col min="10" max="10" width="2.7109375" style="60" customWidth="1"/>
    <col min="11" max="18" width="9.140625" style="60" customWidth="1"/>
    <col min="19" max="19" width="0" style="60" hidden="1"/>
    <col min="20" max="16384" width="9.140625" style="60" hidden="1"/>
  </cols>
  <sheetData>
    <row r="1" spans="1:19" x14ac:dyDescent="0.2">
      <c r="A1" s="62"/>
      <c r="B1"/>
      <c r="C1"/>
      <c r="D1"/>
      <c r="E1"/>
      <c r="F1"/>
      <c r="G1"/>
      <c r="H1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9" ht="13.5" x14ac:dyDescent="0.25">
      <c r="A2" s="62"/>
      <c r="B2" s="50" t="s">
        <v>30</v>
      </c>
      <c r="C2" s="50"/>
      <c r="D2" s="50"/>
      <c r="E2" s="50"/>
      <c r="F2" s="50"/>
      <c r="G2" s="50"/>
      <c r="H2" s="50"/>
      <c r="I2" s="62"/>
      <c r="J2" s="63" t="s">
        <v>312</v>
      </c>
      <c r="K2" s="63"/>
      <c r="L2" s="63"/>
      <c r="M2" s="63"/>
      <c r="N2" s="63"/>
      <c r="O2" s="62"/>
      <c r="P2" s="62"/>
      <c r="Q2" s="62"/>
      <c r="R2" s="62"/>
    </row>
    <row r="3" spans="1:19" x14ac:dyDescent="0.2">
      <c r="A3" s="62"/>
      <c r="B3" s="51" t="s">
        <v>14</v>
      </c>
      <c r="C3" s="51"/>
      <c r="D3" s="51"/>
      <c r="E3" s="51"/>
      <c r="F3" s="51"/>
      <c r="G3" s="51"/>
      <c r="H3" s="51"/>
      <c r="I3" s="62"/>
      <c r="J3" s="63"/>
      <c r="K3" s="63"/>
      <c r="L3" s="63"/>
      <c r="M3" s="63"/>
      <c r="N3" s="63"/>
      <c r="O3" s="62"/>
      <c r="P3" s="62"/>
      <c r="Q3" s="62"/>
      <c r="R3" s="62"/>
    </row>
    <row r="4" spans="1:19" x14ac:dyDescent="0.2">
      <c r="A4" s="62"/>
      <c r="B4"/>
      <c r="C4"/>
      <c r="D4"/>
      <c r="E4"/>
      <c r="F4"/>
      <c r="G4"/>
      <c r="H4"/>
      <c r="I4" s="62"/>
      <c r="J4" s="63"/>
      <c r="K4" s="63"/>
      <c r="L4" s="63"/>
      <c r="M4" s="63"/>
      <c r="N4" s="63"/>
      <c r="O4" s="62"/>
      <c r="P4" s="62"/>
      <c r="Q4" s="62"/>
      <c r="R4" s="62"/>
    </row>
    <row r="5" spans="1:19" ht="12.75" customHeight="1" x14ac:dyDescent="0.2">
      <c r="A5" s="62"/>
      <c r="B5" s="3" t="s">
        <v>15</v>
      </c>
      <c r="C5" s="52">
        <f>COUNTA('Elenco Prev'!B:B)</f>
        <v>5</v>
      </c>
      <c r="D5"/>
      <c r="E5"/>
      <c r="F5" s="6" t="s">
        <v>7</v>
      </c>
      <c r="G5" s="66" t="s">
        <v>60</v>
      </c>
      <c r="H5" s="67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9" x14ac:dyDescent="0.2">
      <c r="A6" s="62"/>
      <c r="B6" s="4" t="s">
        <v>6</v>
      </c>
      <c r="C6" s="5">
        <f ca="1">TODAY()</f>
        <v>46284</v>
      </c>
      <c r="D6"/>
      <c r="E6"/>
      <c r="F6" s="7"/>
      <c r="G6" s="68"/>
      <c r="H6" s="69"/>
      <c r="I6" s="62"/>
      <c r="J6" s="75" t="s">
        <v>316</v>
      </c>
      <c r="K6" s="62"/>
      <c r="L6" s="62"/>
      <c r="M6" s="62"/>
      <c r="N6" s="62"/>
      <c r="O6" s="62"/>
      <c r="P6" s="62"/>
      <c r="Q6" s="62"/>
      <c r="R6" s="62"/>
    </row>
    <row r="7" spans="1:19" ht="5.25" customHeight="1" x14ac:dyDescent="0.2">
      <c r="A7" s="62"/>
      <c r="B7"/>
      <c r="C7"/>
      <c r="D7"/>
      <c r="E7"/>
      <c r="F7" s="7"/>
      <c r="G7"/>
      <c r="H7" s="34"/>
      <c r="I7" s="62"/>
      <c r="J7" s="62"/>
      <c r="K7" s="62"/>
      <c r="L7" s="62"/>
      <c r="M7" s="62"/>
      <c r="N7" s="62"/>
      <c r="O7" s="62"/>
      <c r="P7" s="62"/>
      <c r="Q7" s="65"/>
      <c r="R7" s="65"/>
      <c r="S7" s="61"/>
    </row>
    <row r="8" spans="1:19" ht="15" customHeight="1" x14ac:dyDescent="0.2">
      <c r="A8" s="62"/>
      <c r="B8"/>
      <c r="C8"/>
      <c r="D8"/>
      <c r="E8"/>
      <c r="F8" s="7"/>
      <c r="G8" s="55" t="str">
        <f>_xlfn.XLOOKUP(G5,Clienti!A3:A12,Clienti!B3:B12,"")</f>
        <v>Via Roma, 10</v>
      </c>
      <c r="H8" s="56"/>
      <c r="I8" s="62"/>
      <c r="J8" s="75" t="s">
        <v>313</v>
      </c>
      <c r="K8" s="62"/>
      <c r="L8" s="62"/>
      <c r="M8" s="62"/>
      <c r="N8" s="62"/>
      <c r="O8" s="62"/>
      <c r="P8" s="62"/>
      <c r="Q8" s="62"/>
      <c r="R8" s="62"/>
    </row>
    <row r="9" spans="1:19" ht="5.25" customHeight="1" x14ac:dyDescent="0.2">
      <c r="A9" s="62"/>
      <c r="B9"/>
      <c r="C9"/>
      <c r="D9"/>
      <c r="E9"/>
      <c r="F9" s="7"/>
      <c r="G9" s="2"/>
      <c r="H9" s="34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9" x14ac:dyDescent="0.2">
      <c r="A10" s="62"/>
      <c r="B10" s="3" t="s">
        <v>8</v>
      </c>
      <c r="C10" s="70"/>
      <c r="D10"/>
      <c r="E10"/>
      <c r="F10" s="11" t="str" cm="1">
        <f t="array" ref="F10:H10">_xlfn.XLOOKUP(G5,Tabella1[azienda],Tabella1[[cap]:[prov]],"")</f>
        <v>20121</v>
      </c>
      <c r="G10" s="33" t="str">
        <v>Milano</v>
      </c>
      <c r="H10" s="35" t="str">
        <v>MI</v>
      </c>
      <c r="I10" s="62"/>
      <c r="J10" s="75" t="s">
        <v>314</v>
      </c>
      <c r="K10" s="62"/>
      <c r="L10" s="62"/>
      <c r="M10" s="62"/>
      <c r="N10" s="62"/>
      <c r="O10" s="62"/>
      <c r="P10" s="62"/>
      <c r="Q10" s="62"/>
      <c r="R10" s="62"/>
    </row>
    <row r="11" spans="1:19" x14ac:dyDescent="0.2">
      <c r="A11" s="62"/>
      <c r="B11" s="9"/>
      <c r="C11" s="71"/>
      <c r="D11"/>
      <c r="E11"/>
      <c r="F11"/>
      <c r="G11" s="2"/>
      <c r="H11"/>
      <c r="I11" s="62"/>
      <c r="J11" s="75" t="s">
        <v>315</v>
      </c>
      <c r="K11" s="62"/>
      <c r="L11" s="62"/>
      <c r="M11" s="62"/>
      <c r="N11" s="62"/>
      <c r="O11" s="62"/>
      <c r="P11" s="62"/>
      <c r="Q11" s="62"/>
      <c r="R11" s="62"/>
    </row>
    <row r="12" spans="1:19" x14ac:dyDescent="0.2">
      <c r="A12" s="62"/>
      <c r="B12" s="4"/>
      <c r="C12" s="72"/>
      <c r="D12"/>
      <c r="E12"/>
      <c r="F12" s="8" t="s">
        <v>16</v>
      </c>
      <c r="G12" s="57" t="str">
        <f>_xlfn.XLOOKUP(G5,Clienti!A3:A12,Clienti!F3:F12,"")</f>
        <v>1234560150</v>
      </c>
      <c r="H12" s="58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9" x14ac:dyDescent="0.2">
      <c r="A13" s="62"/>
      <c r="B13"/>
      <c r="C13"/>
      <c r="D13"/>
      <c r="E13"/>
      <c r="F13"/>
      <c r="G13"/>
      <c r="H13"/>
      <c r="I13" s="62"/>
      <c r="J13" s="75" t="s">
        <v>317</v>
      </c>
      <c r="K13" s="62"/>
      <c r="L13" s="62"/>
      <c r="M13" s="62"/>
      <c r="N13" s="62"/>
      <c r="O13" s="62"/>
      <c r="P13" s="62"/>
      <c r="Q13" s="62"/>
      <c r="R13" s="62"/>
    </row>
    <row r="14" spans="1:19" x14ac:dyDescent="0.2">
      <c r="A14" s="62"/>
      <c r="B14" s="1" t="s">
        <v>4</v>
      </c>
      <c r="C14" s="1" t="s">
        <v>0</v>
      </c>
      <c r="D14" s="1" t="s">
        <v>5</v>
      </c>
      <c r="E14" s="1" t="s">
        <v>1</v>
      </c>
      <c r="F14" s="1" t="s">
        <v>2</v>
      </c>
      <c r="G14" s="1" t="s">
        <v>3</v>
      </c>
      <c r="H14" s="1" t="s">
        <v>9</v>
      </c>
      <c r="I14" s="62"/>
      <c r="J14" s="62"/>
      <c r="K14" s="62"/>
      <c r="L14" s="62"/>
      <c r="M14" s="62"/>
      <c r="N14" s="62"/>
      <c r="O14" s="62"/>
      <c r="P14" s="62"/>
      <c r="Q14" s="62"/>
      <c r="R14" s="62"/>
    </row>
    <row r="15" spans="1:19" x14ac:dyDescent="0.2">
      <c r="A15" s="62"/>
      <c r="B15" s="12" t="str">
        <f>_xlfn.XLOOKUP(C15,Tabella2[descrizione prodotto],Tabella2[codice],"")</f>
        <v>BL008</v>
      </c>
      <c r="C15" s="73" t="s">
        <v>47</v>
      </c>
      <c r="D15" s="12" t="str">
        <f>_xlfn.XLOOKUP(C15,Tabella2[descrizione prodotto],Tabella2[un mis],"")</f>
        <v>cad</v>
      </c>
      <c r="E15" s="74">
        <v>100</v>
      </c>
      <c r="F15" s="14">
        <f>_xlfn.XLOOKUP(C15,Tabella2[descrizione prodotto],Tabella2[prezzo],"")</f>
        <v>0.85</v>
      </c>
      <c r="G15" s="14">
        <f>IFERROR(E15*F15*(1-H15),"")</f>
        <v>80.75</v>
      </c>
      <c r="H15" s="13">
        <f>_xlfn.XLOOKUP(C15,Tabella2[descrizione prodotto],Tabella2[sconto],"")</f>
        <v>0.05</v>
      </c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9" x14ac:dyDescent="0.2">
      <c r="A16" s="62"/>
      <c r="B16" s="12" t="str">
        <f>_xlfn.XLOOKUP(C16,Tabella2[descrizione prodotto],Tabella2[codice],"")</f>
        <v>GT011</v>
      </c>
      <c r="C16" s="74" t="s">
        <v>53</v>
      </c>
      <c r="D16" s="12" t="str">
        <f>_xlfn.XLOOKUP(C16,Tabella2[descrizione prodotto],Tabella2[un mis],"")</f>
        <v>paia</v>
      </c>
      <c r="E16" s="74">
        <v>100</v>
      </c>
      <c r="F16" s="14">
        <f>_xlfn.XLOOKUP(C16,Tabella2[descrizione prodotto],Tabella2[prezzo],"")</f>
        <v>6.5</v>
      </c>
      <c r="G16" s="14">
        <f t="shared" ref="G16:G32" si="0">IFERROR(E16*F16*(1-H16),"")</f>
        <v>650</v>
      </c>
      <c r="H16" s="13">
        <f>_xlfn.XLOOKUP(C16,Tabella2[descrizione prodotto],Tabella2[sconto],"")</f>
        <v>0</v>
      </c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x14ac:dyDescent="0.2">
      <c r="A17" s="62"/>
      <c r="B17" s="12" t="str">
        <f>_xlfn.XLOOKUP(C17,Tabella2[descrizione prodotto],Tabella2[codice],"")</f>
        <v>DS012</v>
      </c>
      <c r="C17" s="74" t="s">
        <v>56</v>
      </c>
      <c r="D17" s="12" t="str">
        <f>_xlfn.XLOOKUP(C17,Tabella2[descrizione prodotto],Tabella2[un mis],"")</f>
        <v>cad</v>
      </c>
      <c r="E17" s="74">
        <v>100</v>
      </c>
      <c r="F17" s="14">
        <f>_xlfn.XLOOKUP(C17,Tabella2[descrizione prodotto],Tabella2[prezzo],"")</f>
        <v>3.2</v>
      </c>
      <c r="G17" s="14">
        <f t="shared" si="0"/>
        <v>310.39999999999998</v>
      </c>
      <c r="H17" s="13">
        <f>_xlfn.XLOOKUP(C17,Tabella2[descrizione prodotto],Tabella2[sconto],"")</f>
        <v>0.03</v>
      </c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8" spans="1:18" x14ac:dyDescent="0.2">
      <c r="A18" s="62"/>
      <c r="B18" s="12" t="str">
        <f>_xlfn.XLOOKUP(C18,Tabella2[descrizione prodotto],Tabella2[codice],"")</f>
        <v/>
      </c>
      <c r="C18" s="74"/>
      <c r="D18" s="12" t="str">
        <f>_xlfn.XLOOKUP(C18,Tabella2[descrizione prodotto],Tabella2[un mis],"")</f>
        <v/>
      </c>
      <c r="E18" s="74"/>
      <c r="F18" s="14" t="str">
        <f>_xlfn.XLOOKUP(C18,Tabella2[descrizione prodotto],Tabella2[prezzo],"")</f>
        <v/>
      </c>
      <c r="G18" s="14" t="str">
        <f t="shared" si="0"/>
        <v/>
      </c>
      <c r="H18" s="13" t="str">
        <f>_xlfn.XLOOKUP(C18,Tabella2[descrizione prodotto],Tabella2[sconto],"")</f>
        <v/>
      </c>
      <c r="I18" s="62"/>
      <c r="J18" s="62"/>
      <c r="K18" s="62"/>
      <c r="L18" s="62"/>
      <c r="M18" s="62"/>
      <c r="N18" s="62"/>
      <c r="O18" s="62"/>
      <c r="P18" s="62"/>
      <c r="Q18" s="62"/>
      <c r="R18" s="62"/>
    </row>
    <row r="19" spans="1:18" x14ac:dyDescent="0.2">
      <c r="A19" s="62"/>
      <c r="B19" s="12" t="str">
        <f>_xlfn.XLOOKUP(C19,Tabella2[descrizione prodotto],Tabella2[codice],"")</f>
        <v/>
      </c>
      <c r="C19" s="74"/>
      <c r="D19" s="12" t="str">
        <f>_xlfn.XLOOKUP(C19,Tabella2[descrizione prodotto],Tabella2[un mis],"")</f>
        <v/>
      </c>
      <c r="E19" s="74"/>
      <c r="F19" s="14" t="str">
        <f>_xlfn.XLOOKUP(C19,Tabella2[descrizione prodotto],Tabella2[prezzo],"")</f>
        <v/>
      </c>
      <c r="G19" s="14" t="str">
        <f t="shared" si="0"/>
        <v/>
      </c>
      <c r="H19" s="13" t="str">
        <f>_xlfn.XLOOKUP(C19,Tabella2[descrizione prodotto],Tabella2[sconto],"")</f>
        <v/>
      </c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x14ac:dyDescent="0.2">
      <c r="A20" s="62"/>
      <c r="B20" s="12" t="str">
        <f>_xlfn.XLOOKUP(C20,Tabella2[descrizione prodotto],Tabella2[codice],"")</f>
        <v/>
      </c>
      <c r="C20" s="74"/>
      <c r="D20" s="12" t="str">
        <f>_xlfn.XLOOKUP(C20,Tabella2[descrizione prodotto],Tabella2[un mis],"")</f>
        <v/>
      </c>
      <c r="E20" s="74"/>
      <c r="F20" s="14" t="str">
        <f>_xlfn.XLOOKUP(C20,Tabella2[descrizione prodotto],Tabella2[prezzo],"")</f>
        <v/>
      </c>
      <c r="G20" s="14" t="str">
        <f t="shared" si="0"/>
        <v/>
      </c>
      <c r="H20" s="13" t="str">
        <f>_xlfn.XLOOKUP(C20,Tabella2[descrizione prodotto],Tabella2[sconto],"")</f>
        <v/>
      </c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1:18" x14ac:dyDescent="0.2">
      <c r="A21" s="62"/>
      <c r="B21" s="12" t="str">
        <f>_xlfn.XLOOKUP(C21,Tabella2[descrizione prodotto],Tabella2[codice],"")</f>
        <v/>
      </c>
      <c r="C21" s="74"/>
      <c r="D21" s="12" t="str">
        <f>_xlfn.XLOOKUP(C21,Tabella2[descrizione prodotto],Tabella2[un mis],"")</f>
        <v/>
      </c>
      <c r="E21" s="74"/>
      <c r="F21" s="14" t="str">
        <f>_xlfn.XLOOKUP(C21,Tabella2[descrizione prodotto],Tabella2[prezzo],"")</f>
        <v/>
      </c>
      <c r="G21" s="14" t="str">
        <f t="shared" si="0"/>
        <v/>
      </c>
      <c r="H21" s="13" t="str">
        <f>_xlfn.XLOOKUP(C21,Tabella2[descrizione prodotto],Tabella2[sconto],"")</f>
        <v/>
      </c>
      <c r="I21" s="62"/>
      <c r="J21" s="62"/>
      <c r="K21" s="62"/>
      <c r="L21" s="62"/>
      <c r="M21" s="62"/>
      <c r="N21" s="62"/>
      <c r="O21" s="62"/>
      <c r="P21" s="62"/>
      <c r="Q21" s="62"/>
      <c r="R21" s="62"/>
    </row>
    <row r="22" spans="1:18" x14ac:dyDescent="0.2">
      <c r="A22" s="62"/>
      <c r="B22" s="12" t="str">
        <f>_xlfn.XLOOKUP(C22,Tabella2[descrizione prodotto],Tabella2[codice],"")</f>
        <v/>
      </c>
      <c r="C22" s="74"/>
      <c r="D22" s="12" t="str">
        <f>_xlfn.XLOOKUP(C22,Tabella2[descrizione prodotto],Tabella2[un mis],"")</f>
        <v/>
      </c>
      <c r="E22" s="74"/>
      <c r="F22" s="14" t="str">
        <f>_xlfn.XLOOKUP(C22,Tabella2[descrizione prodotto],Tabella2[prezzo],"")</f>
        <v/>
      </c>
      <c r="G22" s="14" t="str">
        <f t="shared" si="0"/>
        <v/>
      </c>
      <c r="H22" s="13" t="str">
        <f>_xlfn.XLOOKUP(C22,Tabella2[descrizione prodotto],Tabella2[sconto],"")</f>
        <v/>
      </c>
      <c r="I22" s="62"/>
      <c r="J22" s="62"/>
      <c r="K22" s="62"/>
      <c r="L22" s="62"/>
      <c r="M22" s="62"/>
      <c r="N22" s="62"/>
      <c r="O22" s="62"/>
      <c r="P22" s="62"/>
      <c r="Q22" s="62"/>
      <c r="R22" s="62"/>
    </row>
    <row r="23" spans="1:18" x14ac:dyDescent="0.2">
      <c r="A23" s="62"/>
      <c r="B23" s="12" t="str">
        <f>_xlfn.XLOOKUP(C23,Tabella2[descrizione prodotto],Tabella2[codice],"")</f>
        <v/>
      </c>
      <c r="C23" s="74"/>
      <c r="D23" s="12" t="str">
        <f>_xlfn.XLOOKUP(C23,Tabella2[descrizione prodotto],Tabella2[un mis],"")</f>
        <v/>
      </c>
      <c r="E23" s="74"/>
      <c r="F23" s="14" t="str">
        <f>_xlfn.XLOOKUP(C23,Tabella2[descrizione prodotto],Tabella2[prezzo],"")</f>
        <v/>
      </c>
      <c r="G23" s="14" t="str">
        <f t="shared" si="0"/>
        <v/>
      </c>
      <c r="H23" s="13" t="str">
        <f>_xlfn.XLOOKUP(C23,Tabella2[descrizione prodotto],Tabella2[sconto],"")</f>
        <v/>
      </c>
      <c r="I23" s="62"/>
      <c r="J23" s="62"/>
      <c r="K23" s="62"/>
      <c r="L23" s="62"/>
      <c r="M23" s="62"/>
      <c r="N23" s="62"/>
      <c r="O23" s="62"/>
      <c r="P23" s="62"/>
      <c r="Q23" s="62"/>
      <c r="R23" s="62"/>
    </row>
    <row r="24" spans="1:18" x14ac:dyDescent="0.2">
      <c r="A24" s="62"/>
      <c r="B24" s="12" t="str">
        <f>_xlfn.XLOOKUP(C24,Tabella2[descrizione prodotto],Tabella2[codice],"")</f>
        <v/>
      </c>
      <c r="C24" s="74"/>
      <c r="D24" s="12" t="str">
        <f>_xlfn.XLOOKUP(C24,Tabella2[descrizione prodotto],Tabella2[un mis],"")</f>
        <v/>
      </c>
      <c r="E24" s="74"/>
      <c r="F24" s="14" t="str">
        <f>_xlfn.XLOOKUP(C24,Tabella2[descrizione prodotto],Tabella2[prezzo],"")</f>
        <v/>
      </c>
      <c r="G24" s="14" t="str">
        <f t="shared" si="0"/>
        <v/>
      </c>
      <c r="H24" s="13" t="str">
        <f>_xlfn.XLOOKUP(C24,Tabella2[descrizione prodotto],Tabella2[sconto],"")</f>
        <v/>
      </c>
      <c r="I24" s="62"/>
      <c r="J24" s="62"/>
      <c r="K24" s="62"/>
      <c r="L24" s="62"/>
      <c r="M24" s="62"/>
      <c r="N24" s="62"/>
      <c r="O24" s="62"/>
      <c r="P24" s="62"/>
      <c r="Q24" s="62"/>
      <c r="R24" s="62"/>
    </row>
    <row r="25" spans="1:18" x14ac:dyDescent="0.2">
      <c r="A25" s="62"/>
      <c r="B25" s="12" t="str">
        <f>_xlfn.XLOOKUP(C25,Tabella2[descrizione prodotto],Tabella2[codice],"")</f>
        <v/>
      </c>
      <c r="C25" s="74"/>
      <c r="D25" s="12" t="str">
        <f>_xlfn.XLOOKUP(C25,Tabella2[descrizione prodotto],Tabella2[un mis],"")</f>
        <v/>
      </c>
      <c r="E25" s="74"/>
      <c r="F25" s="14" t="str">
        <f>_xlfn.XLOOKUP(C25,Tabella2[descrizione prodotto],Tabella2[prezzo],"")</f>
        <v/>
      </c>
      <c r="G25" s="14" t="str">
        <f t="shared" si="0"/>
        <v/>
      </c>
      <c r="H25" s="13" t="str">
        <f>_xlfn.XLOOKUP(C25,Tabella2[descrizione prodotto],Tabella2[sconto],"")</f>
        <v/>
      </c>
      <c r="I25" s="62"/>
      <c r="J25" s="64"/>
      <c r="K25" s="62"/>
      <c r="L25" s="62"/>
      <c r="M25" s="62"/>
      <c r="N25" s="62"/>
      <c r="O25" s="62"/>
      <c r="P25" s="62"/>
      <c r="Q25" s="62"/>
      <c r="R25" s="62"/>
    </row>
    <row r="26" spans="1:18" x14ac:dyDescent="0.2">
      <c r="A26" s="62"/>
      <c r="B26" s="12" t="str">
        <f>_xlfn.XLOOKUP(C26,Tabella2[descrizione prodotto],Tabella2[codice],"")</f>
        <v/>
      </c>
      <c r="C26" s="74"/>
      <c r="D26" s="12" t="str">
        <f>_xlfn.XLOOKUP(C26,Tabella2[descrizione prodotto],Tabella2[un mis],"")</f>
        <v/>
      </c>
      <c r="E26" s="74"/>
      <c r="F26" s="14" t="str">
        <f>_xlfn.XLOOKUP(C26,Tabella2[descrizione prodotto],Tabella2[prezzo],"")</f>
        <v/>
      </c>
      <c r="G26" s="14" t="str">
        <f t="shared" si="0"/>
        <v/>
      </c>
      <c r="H26" s="13" t="str">
        <f>_xlfn.XLOOKUP(C26,Tabella2[descrizione prodotto],Tabella2[sconto],"")</f>
        <v/>
      </c>
      <c r="I26" s="62"/>
      <c r="J26" s="64"/>
      <c r="K26" s="62"/>
      <c r="L26" s="62"/>
      <c r="M26" s="62"/>
      <c r="N26" s="62"/>
      <c r="O26" s="62"/>
      <c r="P26" s="62"/>
      <c r="Q26" s="62"/>
      <c r="R26" s="62"/>
    </row>
    <row r="27" spans="1:18" x14ac:dyDescent="0.2">
      <c r="A27" s="62"/>
      <c r="B27" s="12" t="str">
        <f>_xlfn.XLOOKUP(C27,Tabella2[descrizione prodotto],Tabella2[codice],"")</f>
        <v/>
      </c>
      <c r="C27" s="74"/>
      <c r="D27" s="12" t="str">
        <f>_xlfn.XLOOKUP(C27,Tabella2[descrizione prodotto],Tabella2[un mis],"")</f>
        <v/>
      </c>
      <c r="E27" s="74"/>
      <c r="F27" s="14" t="str">
        <f>_xlfn.XLOOKUP(C27,Tabella2[descrizione prodotto],Tabella2[prezzo],"")</f>
        <v/>
      </c>
      <c r="G27" s="14" t="str">
        <f t="shared" si="0"/>
        <v/>
      </c>
      <c r="H27" s="13" t="str">
        <f>_xlfn.XLOOKUP(C27,Tabella2[descrizione prodotto],Tabella2[sconto],"")</f>
        <v/>
      </c>
      <c r="I27" s="62"/>
      <c r="J27" s="64" t="s">
        <v>309</v>
      </c>
      <c r="K27" s="62"/>
      <c r="L27" s="62"/>
      <c r="M27" s="62"/>
      <c r="N27" s="62"/>
      <c r="O27" s="62"/>
      <c r="P27" s="62"/>
      <c r="Q27" s="62"/>
      <c r="R27" s="62"/>
    </row>
    <row r="28" spans="1:18" x14ac:dyDescent="0.2">
      <c r="A28" s="62"/>
      <c r="B28" s="12" t="str">
        <f>_xlfn.XLOOKUP(C28,Tabella2[descrizione prodotto],Tabella2[codice],"")</f>
        <v/>
      </c>
      <c r="C28" s="74"/>
      <c r="D28" s="12" t="str">
        <f>_xlfn.XLOOKUP(C28,Tabella2[descrizione prodotto],Tabella2[un mis],"")</f>
        <v/>
      </c>
      <c r="E28" s="74"/>
      <c r="F28" s="14" t="str">
        <f>_xlfn.XLOOKUP(C28,Tabella2[descrizione prodotto],Tabella2[prezzo],"")</f>
        <v/>
      </c>
      <c r="G28" s="14" t="str">
        <f t="shared" si="0"/>
        <v/>
      </c>
      <c r="H28" s="13" t="str">
        <f>_xlfn.XLOOKUP(C28,Tabella2[descrizione prodotto],Tabella2[sconto],"")</f>
        <v/>
      </c>
      <c r="I28" s="62"/>
      <c r="J28" s="62" t="s">
        <v>310</v>
      </c>
      <c r="K28" s="62"/>
      <c r="L28" s="62"/>
      <c r="M28" s="62"/>
      <c r="N28" s="62"/>
      <c r="O28" s="62"/>
      <c r="P28" s="62"/>
      <c r="Q28" s="62"/>
      <c r="R28" s="62"/>
    </row>
    <row r="29" spans="1:18" x14ac:dyDescent="0.2">
      <c r="A29" s="62"/>
      <c r="B29" s="12" t="str">
        <f>_xlfn.XLOOKUP(C29,Tabella2[descrizione prodotto],Tabella2[codice],"")</f>
        <v/>
      </c>
      <c r="C29" s="74"/>
      <c r="D29" s="12" t="str">
        <f>_xlfn.XLOOKUP(C29,Tabella2[descrizione prodotto],Tabella2[un mis],"")</f>
        <v/>
      </c>
      <c r="E29" s="74"/>
      <c r="F29" s="14" t="str">
        <f>_xlfn.XLOOKUP(C29,Tabella2[descrizione prodotto],Tabella2[prezzo],"")</f>
        <v/>
      </c>
      <c r="G29" s="14" t="str">
        <f t="shared" si="0"/>
        <v/>
      </c>
      <c r="H29" s="13" t="str">
        <f>_xlfn.XLOOKUP(C29,Tabella2[descrizione prodotto],Tabella2[sconto],"")</f>
        <v/>
      </c>
      <c r="I29" s="62"/>
      <c r="J29" s="65" t="s">
        <v>311</v>
      </c>
      <c r="K29" s="62"/>
      <c r="L29" s="62"/>
      <c r="M29" s="62"/>
      <c r="N29" s="62"/>
      <c r="O29" s="62"/>
      <c r="P29" s="62"/>
      <c r="Q29" s="62"/>
      <c r="R29" s="62"/>
    </row>
    <row r="30" spans="1:18" x14ac:dyDescent="0.2">
      <c r="A30" s="62"/>
      <c r="B30" s="12" t="str">
        <f>_xlfn.XLOOKUP(C30,Tabella2[descrizione prodotto],Tabella2[codice],"")</f>
        <v/>
      </c>
      <c r="C30" s="74"/>
      <c r="D30" s="12" t="str">
        <f>_xlfn.XLOOKUP(C30,Tabella2[descrizione prodotto],Tabella2[un mis],"")</f>
        <v/>
      </c>
      <c r="E30" s="74"/>
      <c r="F30" s="14" t="str">
        <f>_xlfn.XLOOKUP(C30,Tabella2[descrizione prodotto],Tabella2[prezzo],"")</f>
        <v/>
      </c>
      <c r="G30" s="14" t="str">
        <f t="shared" si="0"/>
        <v/>
      </c>
      <c r="H30" s="13" t="str">
        <f>_xlfn.XLOOKUP(C30,Tabella2[descrizione prodotto],Tabella2[sconto],"")</f>
        <v/>
      </c>
      <c r="I30" s="62"/>
      <c r="K30" s="62"/>
      <c r="L30" s="62"/>
      <c r="M30" s="62"/>
      <c r="N30" s="62"/>
      <c r="O30" s="62"/>
      <c r="P30" s="62"/>
      <c r="Q30" s="62"/>
      <c r="R30" s="62"/>
    </row>
    <row r="31" spans="1:18" x14ac:dyDescent="0.2">
      <c r="A31" s="62"/>
      <c r="B31" s="12" t="str">
        <f>_xlfn.XLOOKUP(C31,Tabella2[descrizione prodotto],Tabella2[codice],"")</f>
        <v/>
      </c>
      <c r="C31" s="74"/>
      <c r="D31" s="12" t="str">
        <f>_xlfn.XLOOKUP(C31,Tabella2[descrizione prodotto],Tabella2[un mis],"")</f>
        <v/>
      </c>
      <c r="E31" s="74"/>
      <c r="F31" s="14" t="str">
        <f>_xlfn.XLOOKUP(C31,Tabella2[descrizione prodotto],Tabella2[prezzo],"")</f>
        <v/>
      </c>
      <c r="G31" s="14" t="str">
        <f t="shared" si="0"/>
        <v/>
      </c>
      <c r="H31" s="13" t="str">
        <f>_xlfn.XLOOKUP(C31,Tabella2[descrizione prodotto],Tabella2[sconto],"")</f>
        <v/>
      </c>
      <c r="I31" s="62"/>
      <c r="K31" s="62"/>
      <c r="L31" s="62"/>
      <c r="M31" s="62"/>
      <c r="N31" s="62"/>
      <c r="O31" s="62"/>
      <c r="P31" s="62"/>
      <c r="Q31" s="62"/>
      <c r="R31" s="62"/>
    </row>
    <row r="32" spans="1:18" x14ac:dyDescent="0.2">
      <c r="A32" s="62"/>
      <c r="B32" s="12" t="str">
        <f>_xlfn.XLOOKUP(C32,Tabella2[descrizione prodotto],Tabella2[codice],"")</f>
        <v/>
      </c>
      <c r="C32" s="74"/>
      <c r="D32" s="12" t="str">
        <f>_xlfn.XLOOKUP(C32,Tabella2[descrizione prodotto],Tabella2[un mis],"")</f>
        <v/>
      </c>
      <c r="E32" s="74"/>
      <c r="F32" s="14" t="str">
        <f>_xlfn.XLOOKUP(C32,Tabella2[descrizione prodotto],Tabella2[prezzo],"")</f>
        <v/>
      </c>
      <c r="G32" s="14" t="str">
        <f t="shared" si="0"/>
        <v/>
      </c>
      <c r="H32" s="13" t="str">
        <f>_xlfn.XLOOKUP(C32,Tabella2[descrizione prodotto],Tabella2[sconto],"")</f>
        <v/>
      </c>
      <c r="I32" s="62"/>
      <c r="K32" s="62"/>
      <c r="L32" s="62"/>
      <c r="M32" s="62"/>
      <c r="N32" s="62"/>
      <c r="O32" s="62"/>
      <c r="P32" s="62"/>
      <c r="Q32" s="62"/>
      <c r="R32" s="62"/>
    </row>
    <row r="33" spans="1:18" x14ac:dyDescent="0.2">
      <c r="A33" s="62"/>
      <c r="B33"/>
      <c r="C33"/>
      <c r="D33"/>
      <c r="E33"/>
      <c r="F33"/>
      <c r="G33"/>
      <c r="H33"/>
      <c r="I33" s="62"/>
      <c r="J33" s="62"/>
      <c r="K33" s="62"/>
      <c r="L33" s="62"/>
      <c r="M33" s="62"/>
      <c r="N33" s="62"/>
      <c r="O33" s="62"/>
      <c r="P33" s="62"/>
      <c r="Q33" s="62"/>
      <c r="R33" s="62"/>
    </row>
    <row r="34" spans="1:18" x14ac:dyDescent="0.2">
      <c r="A34" s="62"/>
      <c r="B34"/>
      <c r="C34"/>
      <c r="D34"/>
      <c r="E34" s="2" t="s">
        <v>28</v>
      </c>
      <c r="F34"/>
      <c r="G34" s="15">
        <f>SUM(G15:G32)</f>
        <v>1041.1500000000001</v>
      </c>
      <c r="H34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1:18" x14ac:dyDescent="0.2">
      <c r="A35" s="62"/>
      <c r="B35"/>
      <c r="C35"/>
      <c r="D35"/>
      <c r="E35" s="17" t="s">
        <v>29</v>
      </c>
      <c r="F35" s="18">
        <v>0.22</v>
      </c>
      <c r="G35" s="19">
        <f>G34*F35</f>
        <v>229.05300000000003</v>
      </c>
      <c r="H35"/>
      <c r="I35" s="62"/>
      <c r="J35" s="62"/>
      <c r="K35" s="62"/>
      <c r="L35" s="62"/>
      <c r="M35" s="62"/>
      <c r="N35" s="62"/>
      <c r="O35" s="62"/>
      <c r="P35" s="62"/>
      <c r="Q35" s="62"/>
      <c r="R35" s="62"/>
    </row>
    <row r="36" spans="1:18" x14ac:dyDescent="0.2">
      <c r="A36" s="62"/>
      <c r="B36"/>
      <c r="C36"/>
      <c r="D36"/>
      <c r="E36" s="16" t="s">
        <v>13</v>
      </c>
      <c r="F36" s="16"/>
      <c r="G36" s="59">
        <f>G34+G35</f>
        <v>1270.2030000000002</v>
      </c>
      <c r="H36"/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1:18" hidden="1" x14ac:dyDescent="0.2">
      <c r="J37" s="61"/>
      <c r="K37" s="61"/>
      <c r="L37" s="61"/>
    </row>
    <row r="38" spans="1:18" hidden="1" x14ac:dyDescent="0.2">
      <c r="J38" s="61"/>
      <c r="K38" s="61"/>
      <c r="L38" s="61"/>
    </row>
    <row r="39" spans="1:18" hidden="1" x14ac:dyDescent="0.2">
      <c r="J39" s="61"/>
      <c r="L39" s="61"/>
    </row>
    <row r="40" spans="1:18" hidden="1" x14ac:dyDescent="0.2">
      <c r="J40" s="61"/>
      <c r="L40" s="61"/>
    </row>
    <row r="41" spans="1:18" hidden="1" x14ac:dyDescent="0.2">
      <c r="J41" s="61"/>
      <c r="L41" s="61"/>
    </row>
    <row r="42" spans="1:18" hidden="1" x14ac:dyDescent="0.2">
      <c r="J42" s="61"/>
      <c r="L42" s="61"/>
    </row>
  </sheetData>
  <sheetProtection sheet="1" objects="1" scenarios="1"/>
  <mergeCells count="7">
    <mergeCell ref="J2:N4"/>
    <mergeCell ref="C10:C12"/>
    <mergeCell ref="G5:H6"/>
    <mergeCell ref="G8:H8"/>
    <mergeCell ref="G12:H12"/>
    <mergeCell ref="B2:H2"/>
    <mergeCell ref="B3:H3"/>
  </mergeCells>
  <pageMargins left="0.25" right="0.25" top="0.75" bottom="0.75" header="0.3" footer="0.3"/>
  <pageSetup paperSize="9" orientation="portrait" r:id="rId1"/>
  <colBreaks count="1" manualBreakCount="1">
    <brk id="8" max="3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94695D9-7ED3-4CB0-B45B-9B7F47E9F607}">
          <x14:formula1>
            <xm:f>Clienti!$A:$A</xm:f>
          </x14:formula1>
          <xm:sqref>G5:H6</xm:sqref>
        </x14:dataValidation>
        <x14:dataValidation type="list" allowBlank="1" showInputMessage="1" showErrorMessage="1" xr:uid="{ED59DC1C-682C-4777-A433-6BD3CC0B6FD6}">
          <x14:formula1>
            <xm:f>Prodotti!$A:$A</xm:f>
          </x14:formula1>
          <xm:sqref>C15:C32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D6F08-CA04-4BD3-8B25-4AB6040F55FB}">
  <dimension ref="A1:I22"/>
  <sheetViews>
    <sheetView workbookViewId="0"/>
  </sheetViews>
  <sheetFormatPr defaultRowHeight="12.75" x14ac:dyDescent="0.2"/>
  <cols>
    <col min="1" max="1" width="9.5703125" customWidth="1"/>
    <col min="2" max="2" width="32.5703125" customWidth="1"/>
    <col min="3" max="3" width="14.28515625" style="36" customWidth="1"/>
  </cols>
  <sheetData>
    <row r="1" spans="1:9" x14ac:dyDescent="0.2">
      <c r="A1" s="32" t="s">
        <v>117</v>
      </c>
      <c r="B1" s="32" t="s">
        <v>17</v>
      </c>
      <c r="C1" s="36" t="s">
        <v>118</v>
      </c>
    </row>
    <row r="2" spans="1:9" x14ac:dyDescent="0.2">
      <c r="A2" s="32">
        <v>1</v>
      </c>
      <c r="B2" s="2" t="s">
        <v>65</v>
      </c>
      <c r="C2" s="36">
        <v>1200</v>
      </c>
      <c r="E2" s="63" t="s">
        <v>312</v>
      </c>
      <c r="F2" s="63"/>
      <c r="G2" s="63"/>
      <c r="H2" s="63"/>
      <c r="I2" s="63"/>
    </row>
    <row r="3" spans="1:9" x14ac:dyDescent="0.2">
      <c r="A3" s="32">
        <v>2</v>
      </c>
      <c r="B3" s="2" t="s">
        <v>71</v>
      </c>
      <c r="C3" s="36">
        <v>2450</v>
      </c>
      <c r="E3" s="63"/>
      <c r="F3" s="63"/>
      <c r="G3" s="63"/>
      <c r="H3" s="63"/>
      <c r="I3" s="63"/>
    </row>
    <row r="4" spans="1:9" x14ac:dyDescent="0.2">
      <c r="A4" s="32">
        <v>3</v>
      </c>
      <c r="B4" s="2" t="s">
        <v>82</v>
      </c>
      <c r="C4" s="36">
        <v>3680</v>
      </c>
      <c r="E4" s="63"/>
      <c r="F4" s="63"/>
      <c r="G4" s="63"/>
      <c r="H4" s="63"/>
      <c r="I4" s="63"/>
    </row>
    <row r="5" spans="1:9" x14ac:dyDescent="0.2">
      <c r="A5" s="32">
        <v>4</v>
      </c>
      <c r="B5" s="2" t="s">
        <v>71</v>
      </c>
      <c r="C5" s="36">
        <v>1950</v>
      </c>
    </row>
    <row r="6" spans="1:9" x14ac:dyDescent="0.2">
      <c r="A6" s="32">
        <v>5</v>
      </c>
      <c r="B6" s="2"/>
    </row>
    <row r="7" spans="1:9" x14ac:dyDescent="0.2">
      <c r="A7" s="32">
        <v>6</v>
      </c>
      <c r="B7" s="2"/>
    </row>
    <row r="8" spans="1:9" x14ac:dyDescent="0.2">
      <c r="A8" s="32">
        <v>7</v>
      </c>
      <c r="B8" s="2"/>
    </row>
    <row r="9" spans="1:9" x14ac:dyDescent="0.2">
      <c r="A9" s="32">
        <v>8</v>
      </c>
      <c r="B9" s="2"/>
    </row>
    <row r="10" spans="1:9" x14ac:dyDescent="0.2">
      <c r="A10" s="32">
        <v>9</v>
      </c>
      <c r="B10" s="2"/>
    </row>
    <row r="11" spans="1:9" x14ac:dyDescent="0.2">
      <c r="A11" s="32">
        <v>10</v>
      </c>
      <c r="B11" s="2"/>
    </row>
    <row r="12" spans="1:9" x14ac:dyDescent="0.2">
      <c r="A12" s="32">
        <v>11</v>
      </c>
      <c r="B12" s="2"/>
    </row>
    <row r="13" spans="1:9" x14ac:dyDescent="0.2">
      <c r="A13" s="32">
        <v>12</v>
      </c>
      <c r="B13" s="2"/>
    </row>
    <row r="14" spans="1:9" x14ac:dyDescent="0.2">
      <c r="A14" s="32">
        <v>13</v>
      </c>
      <c r="B14" s="2"/>
    </row>
    <row r="15" spans="1:9" x14ac:dyDescent="0.2">
      <c r="A15" s="32">
        <v>14</v>
      </c>
      <c r="B15" s="2"/>
    </row>
    <row r="16" spans="1:9" x14ac:dyDescent="0.2">
      <c r="A16" s="32">
        <v>15</v>
      </c>
      <c r="B16" s="2"/>
    </row>
    <row r="17" spans="1:2" x14ac:dyDescent="0.2">
      <c r="A17" s="32">
        <v>16</v>
      </c>
      <c r="B17" s="2"/>
    </row>
    <row r="18" spans="1:2" x14ac:dyDescent="0.2">
      <c r="A18" s="32">
        <v>17</v>
      </c>
      <c r="B18" s="2"/>
    </row>
    <row r="19" spans="1:2" x14ac:dyDescent="0.2">
      <c r="A19" s="32">
        <v>18</v>
      </c>
      <c r="B19" s="2"/>
    </row>
    <row r="20" spans="1:2" x14ac:dyDescent="0.2">
      <c r="A20" s="32">
        <v>19</v>
      </c>
      <c r="B20" s="2"/>
    </row>
    <row r="21" spans="1:2" x14ac:dyDescent="0.2">
      <c r="A21" s="32">
        <v>20</v>
      </c>
      <c r="B21" s="2"/>
    </row>
    <row r="22" spans="1:2" x14ac:dyDescent="0.2">
      <c r="A22" s="32">
        <v>21</v>
      </c>
      <c r="B22" s="2"/>
    </row>
  </sheetData>
  <mergeCells count="1">
    <mergeCell ref="E2:I4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6EACF-7BBE-4602-A9D9-DF4E3C0A6E7C}">
  <dimension ref="A2:L32"/>
  <sheetViews>
    <sheetView zoomScaleNormal="100" workbookViewId="0">
      <selection activeCell="H2" sqref="H2:L4"/>
    </sheetView>
  </sheetViews>
  <sheetFormatPr defaultRowHeight="15" x14ac:dyDescent="0.25"/>
  <cols>
    <col min="1" max="1" width="36.28515625" style="10" customWidth="1"/>
    <col min="2" max="2" width="34.28515625" style="10" customWidth="1"/>
    <col min="3" max="3" width="12.28515625" style="31" customWidth="1"/>
    <col min="4" max="4" width="15.7109375" style="10" customWidth="1"/>
    <col min="5" max="5" width="9.140625" style="10"/>
    <col min="6" max="6" width="17.42578125" style="10" customWidth="1"/>
    <col min="7" max="16384" width="9.140625" style="10"/>
  </cols>
  <sheetData>
    <row r="2" spans="1:12" ht="15.75" x14ac:dyDescent="0.3">
      <c r="A2" s="24" t="s">
        <v>17</v>
      </c>
      <c r="B2" s="24" t="s">
        <v>11</v>
      </c>
      <c r="C2" s="25" t="s">
        <v>10</v>
      </c>
      <c r="D2" s="24" t="s">
        <v>18</v>
      </c>
      <c r="E2" s="24" t="s">
        <v>12</v>
      </c>
      <c r="F2" s="25" t="s">
        <v>16</v>
      </c>
      <c r="H2" s="63" t="s">
        <v>312</v>
      </c>
      <c r="I2" s="63"/>
      <c r="J2" s="63"/>
      <c r="K2" s="63"/>
      <c r="L2" s="63"/>
    </row>
    <row r="3" spans="1:12" x14ac:dyDescent="0.25">
      <c r="A3" s="26" t="s">
        <v>60</v>
      </c>
      <c r="B3" s="27" t="s">
        <v>61</v>
      </c>
      <c r="C3" s="28" t="s">
        <v>62</v>
      </c>
      <c r="D3" s="27" t="s">
        <v>63</v>
      </c>
      <c r="E3" s="29" t="s">
        <v>21</v>
      </c>
      <c r="F3" s="30" t="s">
        <v>64</v>
      </c>
      <c r="H3" s="63"/>
      <c r="I3" s="63"/>
      <c r="J3" s="63"/>
      <c r="K3" s="63"/>
      <c r="L3" s="63"/>
    </row>
    <row r="4" spans="1:12" x14ac:dyDescent="0.25">
      <c r="A4" s="26" t="s">
        <v>65</v>
      </c>
      <c r="B4" s="27" t="s">
        <v>66</v>
      </c>
      <c r="C4" s="28" t="s">
        <v>67</v>
      </c>
      <c r="D4" s="27" t="s">
        <v>68</v>
      </c>
      <c r="E4" s="29" t="s">
        <v>69</v>
      </c>
      <c r="F4" s="30" t="s">
        <v>70</v>
      </c>
      <c r="H4" s="63"/>
      <c r="I4" s="63"/>
      <c r="J4" s="63"/>
      <c r="K4" s="63"/>
      <c r="L4" s="63"/>
    </row>
    <row r="5" spans="1:12" x14ac:dyDescent="0.25">
      <c r="A5" s="26" t="s">
        <v>76</v>
      </c>
      <c r="B5" s="27" t="s">
        <v>77</v>
      </c>
      <c r="C5" s="28" t="s">
        <v>78</v>
      </c>
      <c r="D5" s="27" t="s">
        <v>79</v>
      </c>
      <c r="E5" s="29" t="s">
        <v>80</v>
      </c>
      <c r="F5" s="30" t="s">
        <v>81</v>
      </c>
    </row>
    <row r="6" spans="1:12" x14ac:dyDescent="0.25">
      <c r="A6" s="26" t="s">
        <v>82</v>
      </c>
      <c r="B6" s="27" t="s">
        <v>83</v>
      </c>
      <c r="C6" s="28" t="s">
        <v>116</v>
      </c>
      <c r="D6" s="27" t="s">
        <v>20</v>
      </c>
      <c r="E6" s="29" t="s">
        <v>84</v>
      </c>
      <c r="F6" s="30" t="s">
        <v>85</v>
      </c>
    </row>
    <row r="7" spans="1:12" x14ac:dyDescent="0.25">
      <c r="A7" s="26" t="s">
        <v>92</v>
      </c>
      <c r="B7" s="27" t="s">
        <v>93</v>
      </c>
      <c r="C7" s="28" t="s">
        <v>94</v>
      </c>
      <c r="D7" s="27" t="s">
        <v>95</v>
      </c>
      <c r="E7" s="29" t="s">
        <v>96</v>
      </c>
      <c r="F7" s="30" t="s">
        <v>97</v>
      </c>
    </row>
    <row r="8" spans="1:12" x14ac:dyDescent="0.25">
      <c r="A8" s="26" t="s">
        <v>71</v>
      </c>
      <c r="B8" s="27" t="s">
        <v>72</v>
      </c>
      <c r="C8" s="28" t="s">
        <v>73</v>
      </c>
      <c r="D8" s="27" t="s">
        <v>74</v>
      </c>
      <c r="E8" s="29" t="s">
        <v>19</v>
      </c>
      <c r="F8" s="30" t="s">
        <v>75</v>
      </c>
    </row>
    <row r="9" spans="1:12" x14ac:dyDescent="0.25">
      <c r="A9" s="26" t="s">
        <v>104</v>
      </c>
      <c r="B9" s="27" t="s">
        <v>105</v>
      </c>
      <c r="C9" s="28" t="s">
        <v>106</v>
      </c>
      <c r="D9" s="27" t="s">
        <v>107</v>
      </c>
      <c r="E9" s="29" t="s">
        <v>108</v>
      </c>
      <c r="F9" s="30" t="s">
        <v>109</v>
      </c>
    </row>
    <row r="10" spans="1:12" x14ac:dyDescent="0.25">
      <c r="A10" s="26" t="s">
        <v>110</v>
      </c>
      <c r="B10" s="27" t="s">
        <v>111</v>
      </c>
      <c r="C10" s="28" t="s">
        <v>112</v>
      </c>
      <c r="D10" s="27" t="s">
        <v>113</v>
      </c>
      <c r="E10" s="29" t="s">
        <v>114</v>
      </c>
      <c r="F10" s="30" t="s">
        <v>115</v>
      </c>
    </row>
    <row r="11" spans="1:12" x14ac:dyDescent="0.25">
      <c r="A11" s="26" t="s">
        <v>98</v>
      </c>
      <c r="B11" s="27" t="s">
        <v>99</v>
      </c>
      <c r="C11" s="28" t="s">
        <v>100</v>
      </c>
      <c r="D11" s="27" t="s">
        <v>101</v>
      </c>
      <c r="E11" s="29" t="s">
        <v>102</v>
      </c>
      <c r="F11" s="30" t="s">
        <v>103</v>
      </c>
    </row>
    <row r="12" spans="1:12" x14ac:dyDescent="0.25">
      <c r="A12" s="26" t="s">
        <v>86</v>
      </c>
      <c r="B12" s="27" t="s">
        <v>87</v>
      </c>
      <c r="C12" s="28" t="s">
        <v>88</v>
      </c>
      <c r="D12" s="27" t="s">
        <v>89</v>
      </c>
      <c r="E12" s="29" t="s">
        <v>90</v>
      </c>
      <c r="F12" s="30" t="s">
        <v>91</v>
      </c>
    </row>
    <row r="13" spans="1:12" x14ac:dyDescent="0.25">
      <c r="A13" s="26"/>
      <c r="B13" s="27"/>
      <c r="C13" s="28"/>
      <c r="D13" s="27"/>
      <c r="E13" s="29"/>
      <c r="F13" s="30"/>
    </row>
    <row r="14" spans="1:12" x14ac:dyDescent="0.25">
      <c r="A14" s="26"/>
      <c r="B14" s="27"/>
      <c r="C14" s="28"/>
      <c r="D14" s="27"/>
      <c r="E14" s="29"/>
      <c r="F14" s="30"/>
    </row>
    <row r="15" spans="1:12" x14ac:dyDescent="0.25">
      <c r="A15" s="26"/>
      <c r="B15" s="27"/>
      <c r="C15" s="28"/>
      <c r="D15" s="27"/>
      <c r="E15" s="29"/>
      <c r="F15" s="30"/>
    </row>
    <row r="16" spans="1:12" x14ac:dyDescent="0.25">
      <c r="A16" s="26"/>
      <c r="B16" s="27"/>
      <c r="C16" s="28"/>
      <c r="D16" s="27"/>
      <c r="E16" s="29"/>
      <c r="F16" s="30"/>
    </row>
    <row r="17" spans="1:6" x14ac:dyDescent="0.25">
      <c r="A17" s="26"/>
      <c r="B17" s="27"/>
      <c r="C17" s="28"/>
      <c r="D17" s="27"/>
      <c r="E17" s="29"/>
      <c r="F17" s="30"/>
    </row>
    <row r="18" spans="1:6" x14ac:dyDescent="0.25">
      <c r="A18" s="26"/>
      <c r="B18" s="27"/>
      <c r="C18" s="28"/>
      <c r="D18" s="27"/>
      <c r="E18" s="29"/>
      <c r="F18" s="30"/>
    </row>
    <row r="19" spans="1:6" x14ac:dyDescent="0.25">
      <c r="A19" s="26"/>
      <c r="B19" s="27"/>
      <c r="C19" s="28"/>
      <c r="D19" s="27"/>
      <c r="E19" s="29"/>
      <c r="F19" s="30"/>
    </row>
    <row r="20" spans="1:6" x14ac:dyDescent="0.25">
      <c r="A20" s="26"/>
      <c r="B20" s="27"/>
      <c r="C20" s="28"/>
      <c r="D20" s="27"/>
      <c r="E20" s="29"/>
      <c r="F20" s="30"/>
    </row>
    <row r="21" spans="1:6" x14ac:dyDescent="0.25">
      <c r="A21" s="26"/>
      <c r="B21" s="27"/>
      <c r="C21" s="28"/>
      <c r="D21" s="27"/>
      <c r="E21" s="29"/>
      <c r="F21" s="30"/>
    </row>
    <row r="22" spans="1:6" x14ac:dyDescent="0.25">
      <c r="A22" s="26"/>
      <c r="B22" s="27"/>
      <c r="C22" s="28"/>
      <c r="D22" s="27"/>
      <c r="E22" s="29"/>
      <c r="F22" s="30"/>
    </row>
    <row r="23" spans="1:6" x14ac:dyDescent="0.25">
      <c r="A23" s="26"/>
      <c r="B23" s="27"/>
      <c r="C23" s="28"/>
      <c r="D23" s="27"/>
      <c r="E23" s="29"/>
      <c r="F23" s="30"/>
    </row>
    <row r="24" spans="1:6" x14ac:dyDescent="0.25">
      <c r="A24" s="26"/>
      <c r="B24" s="27"/>
      <c r="C24" s="28"/>
      <c r="D24" s="27"/>
      <c r="E24" s="29"/>
      <c r="F24" s="30"/>
    </row>
    <row r="25" spans="1:6" x14ac:dyDescent="0.25">
      <c r="A25" s="26"/>
      <c r="B25" s="27"/>
      <c r="C25" s="28"/>
      <c r="D25" s="27"/>
      <c r="E25" s="29"/>
      <c r="F25" s="30"/>
    </row>
    <row r="26" spans="1:6" x14ac:dyDescent="0.25">
      <c r="A26" s="26"/>
      <c r="B26" s="27"/>
      <c r="C26" s="28"/>
      <c r="D26" s="27"/>
      <c r="E26" s="29"/>
      <c r="F26" s="30"/>
    </row>
    <row r="27" spans="1:6" x14ac:dyDescent="0.25">
      <c r="A27" s="26"/>
      <c r="B27" s="27"/>
      <c r="C27" s="28"/>
      <c r="D27" s="27"/>
      <c r="E27" s="29"/>
      <c r="F27" s="30"/>
    </row>
    <row r="28" spans="1:6" x14ac:dyDescent="0.25">
      <c r="A28" s="26"/>
      <c r="B28" s="27"/>
      <c r="C28" s="28"/>
      <c r="D28" s="27"/>
      <c r="E28" s="29"/>
      <c r="F28" s="30"/>
    </row>
    <row r="29" spans="1:6" x14ac:dyDescent="0.25">
      <c r="A29" s="26"/>
      <c r="B29" s="27"/>
      <c r="C29" s="28"/>
      <c r="D29" s="27"/>
      <c r="E29" s="29"/>
      <c r="F29" s="30"/>
    </row>
    <row r="30" spans="1:6" x14ac:dyDescent="0.25">
      <c r="A30" s="26"/>
      <c r="B30" s="27"/>
      <c r="C30" s="28"/>
      <c r="D30" s="27"/>
      <c r="E30" s="29"/>
      <c r="F30" s="30"/>
    </row>
    <row r="31" spans="1:6" x14ac:dyDescent="0.25">
      <c r="A31" s="26"/>
      <c r="B31" s="27"/>
      <c r="C31" s="28"/>
      <c r="D31" s="27"/>
      <c r="E31" s="29"/>
      <c r="F31" s="30"/>
    </row>
    <row r="32" spans="1:6" x14ac:dyDescent="0.25">
      <c r="A32" s="26"/>
      <c r="B32" s="27"/>
      <c r="C32" s="28"/>
      <c r="D32" s="27"/>
      <c r="E32" s="29"/>
      <c r="F32" s="30"/>
    </row>
  </sheetData>
  <mergeCells count="1">
    <mergeCell ref="H2:L4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CA147-F584-420A-81F7-047A611073B9}">
  <dimension ref="A2:K362"/>
  <sheetViews>
    <sheetView zoomScaleNormal="100" workbookViewId="0">
      <selection activeCell="L14" sqref="L14"/>
    </sheetView>
  </sheetViews>
  <sheetFormatPr defaultRowHeight="15" x14ac:dyDescent="0.25"/>
  <cols>
    <col min="1" max="1" width="42.7109375" style="21" customWidth="1"/>
    <col min="2" max="2" width="13.140625" style="21" customWidth="1"/>
    <col min="3" max="3" width="10" style="21" customWidth="1"/>
    <col min="4" max="4" width="14.28515625" style="21" bestFit="1" customWidth="1"/>
    <col min="5" max="5" width="14.28515625" style="21" customWidth="1"/>
    <col min="6" max="6" width="11.7109375" style="10" customWidth="1"/>
    <col min="7" max="16384" width="9.140625" style="10"/>
  </cols>
  <sheetData>
    <row r="2" spans="1:11" s="23" customFormat="1" x14ac:dyDescent="0.2">
      <c r="A2" s="22" t="s">
        <v>22</v>
      </c>
      <c r="B2" s="22" t="s">
        <v>4</v>
      </c>
      <c r="C2" s="22" t="s">
        <v>23</v>
      </c>
      <c r="D2" s="22" t="s">
        <v>2</v>
      </c>
      <c r="E2" s="22" t="s">
        <v>27</v>
      </c>
      <c r="G2" s="63" t="s">
        <v>312</v>
      </c>
      <c r="H2" s="63"/>
      <c r="I2" s="63"/>
      <c r="J2" s="63"/>
      <c r="K2" s="63"/>
    </row>
    <row r="3" spans="1:11" x14ac:dyDescent="0.25">
      <c r="A3" s="21" t="s">
        <v>47</v>
      </c>
      <c r="B3" s="21" t="s">
        <v>48</v>
      </c>
      <c r="C3" s="21" t="s">
        <v>26</v>
      </c>
      <c r="D3" s="53">
        <v>0.85</v>
      </c>
      <c r="E3" s="54">
        <v>0.05</v>
      </c>
      <c r="G3" s="63"/>
      <c r="H3" s="63"/>
      <c r="I3" s="63"/>
      <c r="J3" s="63"/>
      <c r="K3" s="63"/>
    </row>
    <row r="4" spans="1:11" x14ac:dyDescent="0.25">
      <c r="A4" s="21" t="s">
        <v>31</v>
      </c>
      <c r="B4" s="21" t="s">
        <v>32</v>
      </c>
      <c r="C4" s="21" t="s">
        <v>24</v>
      </c>
      <c r="D4" s="53">
        <v>1.2</v>
      </c>
      <c r="E4" s="54">
        <v>0.05</v>
      </c>
      <c r="G4" s="63"/>
      <c r="H4" s="63"/>
      <c r="I4" s="63"/>
      <c r="J4" s="63"/>
      <c r="K4" s="63"/>
    </row>
    <row r="5" spans="1:11" x14ac:dyDescent="0.25">
      <c r="A5" s="21" t="s">
        <v>56</v>
      </c>
      <c r="B5" s="21" t="s">
        <v>57</v>
      </c>
      <c r="C5" s="21" t="s">
        <v>26</v>
      </c>
      <c r="D5" s="53">
        <v>3.2</v>
      </c>
      <c r="E5" s="54">
        <v>0.03</v>
      </c>
    </row>
    <row r="6" spans="1:11" x14ac:dyDescent="0.25">
      <c r="A6" s="21" t="s">
        <v>53</v>
      </c>
      <c r="B6" s="21" t="s">
        <v>54</v>
      </c>
      <c r="C6" s="21" t="s">
        <v>55</v>
      </c>
      <c r="D6" s="53">
        <v>6.5</v>
      </c>
      <c r="E6" s="54">
        <v>0</v>
      </c>
      <c r="F6" s="20"/>
    </row>
    <row r="7" spans="1:11" x14ac:dyDescent="0.25">
      <c r="A7" s="21" t="s">
        <v>49</v>
      </c>
      <c r="B7" s="21" t="s">
        <v>50</v>
      </c>
      <c r="C7" s="21" t="s">
        <v>25</v>
      </c>
      <c r="D7" s="53">
        <v>0.15</v>
      </c>
      <c r="E7" s="54">
        <v>0</v>
      </c>
      <c r="F7" s="20"/>
    </row>
    <row r="8" spans="1:11" x14ac:dyDescent="0.25">
      <c r="A8" s="21" t="s">
        <v>37</v>
      </c>
      <c r="B8" s="21" t="s">
        <v>38</v>
      </c>
      <c r="C8" s="21" t="s">
        <v>39</v>
      </c>
      <c r="D8" s="53">
        <v>12.5</v>
      </c>
      <c r="E8" s="54">
        <v>0.08</v>
      </c>
      <c r="F8" s="20"/>
    </row>
    <row r="9" spans="1:11" x14ac:dyDescent="0.25">
      <c r="A9" s="21" t="s">
        <v>58</v>
      </c>
      <c r="B9" s="21" t="s">
        <v>59</v>
      </c>
      <c r="C9" s="21" t="s">
        <v>39</v>
      </c>
      <c r="D9" s="53">
        <v>18</v>
      </c>
      <c r="E9" s="54">
        <v>0.12</v>
      </c>
      <c r="F9" s="20"/>
    </row>
    <row r="10" spans="1:11" x14ac:dyDescent="0.25">
      <c r="A10" s="21" t="s">
        <v>45</v>
      </c>
      <c r="B10" s="21" t="s">
        <v>46</v>
      </c>
      <c r="C10" s="21" t="s">
        <v>26</v>
      </c>
      <c r="D10" s="53">
        <v>1.8</v>
      </c>
      <c r="E10" s="54">
        <v>0</v>
      </c>
      <c r="F10" s="20"/>
    </row>
    <row r="11" spans="1:11" x14ac:dyDescent="0.25">
      <c r="A11" s="21" t="s">
        <v>35</v>
      </c>
      <c r="B11" s="21" t="s">
        <v>36</v>
      </c>
      <c r="C11" s="21" t="s">
        <v>25</v>
      </c>
      <c r="D11" s="53">
        <v>0.2</v>
      </c>
      <c r="E11" s="54">
        <v>0</v>
      </c>
      <c r="F11" s="20"/>
    </row>
    <row r="12" spans="1:11" x14ac:dyDescent="0.25">
      <c r="A12" s="21" t="s">
        <v>51</v>
      </c>
      <c r="B12" s="21" t="s">
        <v>52</v>
      </c>
      <c r="C12" s="21" t="s">
        <v>24</v>
      </c>
      <c r="D12" s="53">
        <v>4.2</v>
      </c>
      <c r="E12" s="54">
        <v>7.0000000000000007E-2</v>
      </c>
      <c r="F12" s="20"/>
    </row>
    <row r="13" spans="1:11" x14ac:dyDescent="0.25">
      <c r="A13" s="21" t="s">
        <v>33</v>
      </c>
      <c r="B13" s="21" t="s">
        <v>34</v>
      </c>
      <c r="C13" s="21" t="s">
        <v>24</v>
      </c>
      <c r="D13" s="53">
        <v>3.5</v>
      </c>
      <c r="E13" s="54">
        <v>0.1</v>
      </c>
      <c r="F13" s="20"/>
    </row>
    <row r="14" spans="1:11" x14ac:dyDescent="0.25">
      <c r="A14" s="21" t="s">
        <v>42</v>
      </c>
      <c r="B14" s="21" t="s">
        <v>43</v>
      </c>
      <c r="C14" s="21" t="s">
        <v>44</v>
      </c>
      <c r="D14" s="53">
        <v>25</v>
      </c>
      <c r="E14" s="54">
        <v>0.15</v>
      </c>
      <c r="F14" s="20"/>
    </row>
    <row r="15" spans="1:11" x14ac:dyDescent="0.25">
      <c r="A15" s="21" t="s">
        <v>40</v>
      </c>
      <c r="B15" s="21" t="s">
        <v>41</v>
      </c>
      <c r="C15" s="21" t="s">
        <v>26</v>
      </c>
      <c r="D15" s="53">
        <v>0.05</v>
      </c>
      <c r="E15" s="54">
        <v>0.02</v>
      </c>
      <c r="F15" s="20"/>
    </row>
    <row r="16" spans="1:11" x14ac:dyDescent="0.25">
      <c r="F16" s="20"/>
    </row>
    <row r="17" spans="6:6" x14ac:dyDescent="0.25">
      <c r="F17" s="20"/>
    </row>
    <row r="18" spans="6:6" x14ac:dyDescent="0.25">
      <c r="F18" s="20"/>
    </row>
    <row r="19" spans="6:6" x14ac:dyDescent="0.25">
      <c r="F19" s="20"/>
    </row>
    <row r="20" spans="6:6" x14ac:dyDescent="0.25">
      <c r="F20" s="20"/>
    </row>
    <row r="21" spans="6:6" x14ac:dyDescent="0.25">
      <c r="F21" s="20"/>
    </row>
    <row r="22" spans="6:6" x14ac:dyDescent="0.25">
      <c r="F22" s="20"/>
    </row>
    <row r="23" spans="6:6" x14ac:dyDescent="0.25">
      <c r="F23" s="20"/>
    </row>
    <row r="24" spans="6:6" x14ac:dyDescent="0.25">
      <c r="F24" s="20"/>
    </row>
    <row r="25" spans="6:6" x14ac:dyDescent="0.25">
      <c r="F25" s="20"/>
    </row>
    <row r="26" spans="6:6" x14ac:dyDescent="0.25">
      <c r="F26" s="20"/>
    </row>
    <row r="27" spans="6:6" x14ac:dyDescent="0.25">
      <c r="F27" s="20"/>
    </row>
    <row r="28" spans="6:6" x14ac:dyDescent="0.25">
      <c r="F28" s="20"/>
    </row>
    <row r="29" spans="6:6" x14ac:dyDescent="0.25">
      <c r="F29" s="20"/>
    </row>
    <row r="30" spans="6:6" x14ac:dyDescent="0.25">
      <c r="F30" s="20"/>
    </row>
    <row r="31" spans="6:6" x14ac:dyDescent="0.25">
      <c r="F31" s="20"/>
    </row>
    <row r="32" spans="6:6" x14ac:dyDescent="0.25">
      <c r="F32" s="20"/>
    </row>
    <row r="33" spans="6:6" x14ac:dyDescent="0.25">
      <c r="F33" s="20"/>
    </row>
    <row r="34" spans="6:6" x14ac:dyDescent="0.25">
      <c r="F34" s="20"/>
    </row>
    <row r="35" spans="6:6" x14ac:dyDescent="0.25">
      <c r="F35" s="20"/>
    </row>
    <row r="36" spans="6:6" x14ac:dyDescent="0.25">
      <c r="F36" s="20"/>
    </row>
    <row r="37" spans="6:6" x14ac:dyDescent="0.25">
      <c r="F37" s="20"/>
    </row>
    <row r="38" spans="6:6" x14ac:dyDescent="0.25">
      <c r="F38" s="20"/>
    </row>
    <row r="39" spans="6:6" x14ac:dyDescent="0.25">
      <c r="F39" s="20"/>
    </row>
    <row r="40" spans="6:6" x14ac:dyDescent="0.25">
      <c r="F40" s="20"/>
    </row>
    <row r="41" spans="6:6" x14ac:dyDescent="0.25">
      <c r="F41" s="20"/>
    </row>
    <row r="42" spans="6:6" x14ac:dyDescent="0.25">
      <c r="F42" s="20"/>
    </row>
    <row r="43" spans="6:6" x14ac:dyDescent="0.25">
      <c r="F43" s="20"/>
    </row>
    <row r="44" spans="6:6" x14ac:dyDescent="0.25">
      <c r="F44" s="20"/>
    </row>
    <row r="45" spans="6:6" x14ac:dyDescent="0.25">
      <c r="F45" s="20"/>
    </row>
    <row r="46" spans="6:6" x14ac:dyDescent="0.25">
      <c r="F46" s="20"/>
    </row>
    <row r="47" spans="6:6" x14ac:dyDescent="0.25">
      <c r="F47" s="20"/>
    </row>
    <row r="48" spans="6:6" x14ac:dyDescent="0.25">
      <c r="F48" s="20"/>
    </row>
    <row r="49" spans="6:6" x14ac:dyDescent="0.25">
      <c r="F49" s="20"/>
    </row>
    <row r="50" spans="6:6" x14ac:dyDescent="0.25">
      <c r="F50" s="20"/>
    </row>
    <row r="51" spans="6:6" x14ac:dyDescent="0.25">
      <c r="F51" s="20"/>
    </row>
    <row r="52" spans="6:6" x14ac:dyDescent="0.25">
      <c r="F52" s="20"/>
    </row>
    <row r="53" spans="6:6" x14ac:dyDescent="0.25">
      <c r="F53" s="20"/>
    </row>
    <row r="54" spans="6:6" x14ac:dyDescent="0.25">
      <c r="F54" s="20"/>
    </row>
    <row r="55" spans="6:6" x14ac:dyDescent="0.25">
      <c r="F55" s="20"/>
    </row>
    <row r="56" spans="6:6" x14ac:dyDescent="0.25">
      <c r="F56" s="20"/>
    </row>
    <row r="57" spans="6:6" x14ac:dyDescent="0.25">
      <c r="F57" s="20"/>
    </row>
    <row r="58" spans="6:6" x14ac:dyDescent="0.25">
      <c r="F58" s="20"/>
    </row>
    <row r="59" spans="6:6" x14ac:dyDescent="0.25">
      <c r="F59" s="20"/>
    </row>
    <row r="60" spans="6:6" x14ac:dyDescent="0.25">
      <c r="F60" s="20"/>
    </row>
    <row r="61" spans="6:6" x14ac:dyDescent="0.25">
      <c r="F61" s="20"/>
    </row>
    <row r="62" spans="6:6" x14ac:dyDescent="0.25">
      <c r="F62" s="20"/>
    </row>
    <row r="63" spans="6:6" x14ac:dyDescent="0.25">
      <c r="F63" s="20"/>
    </row>
    <row r="64" spans="6:6" x14ac:dyDescent="0.25">
      <c r="F64" s="20"/>
    </row>
    <row r="65" spans="6:6" x14ac:dyDescent="0.25">
      <c r="F65" s="20"/>
    </row>
    <row r="66" spans="6:6" x14ac:dyDescent="0.25">
      <c r="F66" s="20"/>
    </row>
    <row r="67" spans="6:6" x14ac:dyDescent="0.25">
      <c r="F67" s="20"/>
    </row>
    <row r="68" spans="6:6" x14ac:dyDescent="0.25">
      <c r="F68" s="20"/>
    </row>
    <row r="69" spans="6:6" x14ac:dyDescent="0.25">
      <c r="F69" s="20"/>
    </row>
    <row r="70" spans="6:6" x14ac:dyDescent="0.25">
      <c r="F70" s="20"/>
    </row>
    <row r="71" spans="6:6" x14ac:dyDescent="0.25">
      <c r="F71" s="20"/>
    </row>
    <row r="72" spans="6:6" x14ac:dyDescent="0.25">
      <c r="F72" s="20"/>
    </row>
    <row r="73" spans="6:6" x14ac:dyDescent="0.25">
      <c r="F73" s="20"/>
    </row>
    <row r="74" spans="6:6" x14ac:dyDescent="0.25">
      <c r="F74" s="20"/>
    </row>
    <row r="75" spans="6:6" x14ac:dyDescent="0.25">
      <c r="F75" s="20"/>
    </row>
    <row r="76" spans="6:6" x14ac:dyDescent="0.25">
      <c r="F76" s="20"/>
    </row>
    <row r="77" spans="6:6" x14ac:dyDescent="0.25">
      <c r="F77" s="20"/>
    </row>
    <row r="78" spans="6:6" x14ac:dyDescent="0.25">
      <c r="F78" s="20"/>
    </row>
    <row r="79" spans="6:6" x14ac:dyDescent="0.25">
      <c r="F79" s="20"/>
    </row>
    <row r="80" spans="6:6" x14ac:dyDescent="0.25">
      <c r="F80" s="20"/>
    </row>
    <row r="81" spans="6:6" x14ac:dyDescent="0.25">
      <c r="F81" s="20"/>
    </row>
    <row r="82" spans="6:6" x14ac:dyDescent="0.25">
      <c r="F82" s="20"/>
    </row>
    <row r="83" spans="6:6" x14ac:dyDescent="0.25">
      <c r="F83" s="20"/>
    </row>
    <row r="84" spans="6:6" x14ac:dyDescent="0.25">
      <c r="F84" s="20"/>
    </row>
    <row r="85" spans="6:6" x14ac:dyDescent="0.25">
      <c r="F85" s="20"/>
    </row>
    <row r="86" spans="6:6" x14ac:dyDescent="0.25">
      <c r="F86" s="20"/>
    </row>
    <row r="87" spans="6:6" x14ac:dyDescent="0.25">
      <c r="F87" s="20"/>
    </row>
    <row r="88" spans="6:6" x14ac:dyDescent="0.25">
      <c r="F88" s="20"/>
    </row>
    <row r="89" spans="6:6" x14ac:dyDescent="0.25">
      <c r="F89" s="20"/>
    </row>
    <row r="90" spans="6:6" x14ac:dyDescent="0.25">
      <c r="F90" s="20"/>
    </row>
    <row r="91" spans="6:6" x14ac:dyDescent="0.25">
      <c r="F91" s="20"/>
    </row>
    <row r="92" spans="6:6" x14ac:dyDescent="0.25">
      <c r="F92" s="20"/>
    </row>
    <row r="93" spans="6:6" x14ac:dyDescent="0.25">
      <c r="F93" s="20"/>
    </row>
    <row r="94" spans="6:6" x14ac:dyDescent="0.25">
      <c r="F94" s="20"/>
    </row>
    <row r="95" spans="6:6" x14ac:dyDescent="0.25">
      <c r="F95" s="20"/>
    </row>
    <row r="96" spans="6:6" x14ac:dyDescent="0.25">
      <c r="F96" s="20"/>
    </row>
    <row r="97" spans="6:6" x14ac:dyDescent="0.25">
      <c r="F97" s="20"/>
    </row>
    <row r="98" spans="6:6" x14ac:dyDescent="0.25">
      <c r="F98" s="20"/>
    </row>
    <row r="99" spans="6:6" x14ac:dyDescent="0.25">
      <c r="F99" s="20"/>
    </row>
    <row r="100" spans="6:6" x14ac:dyDescent="0.25">
      <c r="F100" s="20"/>
    </row>
    <row r="101" spans="6:6" x14ac:dyDescent="0.25">
      <c r="F101" s="20"/>
    </row>
    <row r="102" spans="6:6" x14ac:dyDescent="0.25">
      <c r="F102" s="20"/>
    </row>
    <row r="103" spans="6:6" x14ac:dyDescent="0.25">
      <c r="F103" s="20"/>
    </row>
    <row r="104" spans="6:6" x14ac:dyDescent="0.25">
      <c r="F104" s="20"/>
    </row>
    <row r="105" spans="6:6" x14ac:dyDescent="0.25">
      <c r="F105" s="20"/>
    </row>
    <row r="106" spans="6:6" x14ac:dyDescent="0.25">
      <c r="F106" s="20"/>
    </row>
    <row r="107" spans="6:6" x14ac:dyDescent="0.25">
      <c r="F107" s="20"/>
    </row>
    <row r="108" spans="6:6" x14ac:dyDescent="0.25">
      <c r="F108" s="20"/>
    </row>
    <row r="109" spans="6:6" x14ac:dyDescent="0.25">
      <c r="F109" s="20"/>
    </row>
    <row r="110" spans="6:6" x14ac:dyDescent="0.25">
      <c r="F110" s="20"/>
    </row>
    <row r="111" spans="6:6" x14ac:dyDescent="0.25">
      <c r="F111" s="20"/>
    </row>
    <row r="112" spans="6:6" x14ac:dyDescent="0.25">
      <c r="F112" s="20"/>
    </row>
    <row r="113" spans="6:6" x14ac:dyDescent="0.25">
      <c r="F113" s="20"/>
    </row>
    <row r="114" spans="6:6" x14ac:dyDescent="0.25">
      <c r="F114" s="20"/>
    </row>
    <row r="115" spans="6:6" x14ac:dyDescent="0.25">
      <c r="F115" s="20"/>
    </row>
    <row r="116" spans="6:6" x14ac:dyDescent="0.25">
      <c r="F116" s="20"/>
    </row>
    <row r="117" spans="6:6" x14ac:dyDescent="0.25">
      <c r="F117" s="20"/>
    </row>
    <row r="118" spans="6:6" x14ac:dyDescent="0.25">
      <c r="F118" s="20"/>
    </row>
    <row r="119" spans="6:6" x14ac:dyDescent="0.25">
      <c r="F119" s="20"/>
    </row>
    <row r="120" spans="6:6" x14ac:dyDescent="0.25">
      <c r="F120" s="20"/>
    </row>
    <row r="121" spans="6:6" x14ac:dyDescent="0.25">
      <c r="F121" s="20"/>
    </row>
    <row r="122" spans="6:6" x14ac:dyDescent="0.25">
      <c r="F122" s="20"/>
    </row>
    <row r="123" spans="6:6" x14ac:dyDescent="0.25">
      <c r="F123" s="20"/>
    </row>
    <row r="124" spans="6:6" x14ac:dyDescent="0.25">
      <c r="F124" s="20"/>
    </row>
    <row r="125" spans="6:6" x14ac:dyDescent="0.25">
      <c r="F125" s="20"/>
    </row>
    <row r="126" spans="6:6" x14ac:dyDescent="0.25">
      <c r="F126" s="20"/>
    </row>
    <row r="127" spans="6:6" x14ac:dyDescent="0.25">
      <c r="F127" s="20"/>
    </row>
    <row r="128" spans="6:6" x14ac:dyDescent="0.25">
      <c r="F128" s="20"/>
    </row>
    <row r="129" spans="6:6" x14ac:dyDescent="0.25">
      <c r="F129" s="20"/>
    </row>
    <row r="130" spans="6:6" x14ac:dyDescent="0.25">
      <c r="F130" s="20"/>
    </row>
    <row r="131" spans="6:6" x14ac:dyDescent="0.25">
      <c r="F131" s="20"/>
    </row>
    <row r="132" spans="6:6" x14ac:dyDescent="0.25">
      <c r="F132" s="20"/>
    </row>
    <row r="133" spans="6:6" x14ac:dyDescent="0.25">
      <c r="F133" s="20"/>
    </row>
    <row r="134" spans="6:6" x14ac:dyDescent="0.25">
      <c r="F134" s="20"/>
    </row>
    <row r="135" spans="6:6" x14ac:dyDescent="0.25">
      <c r="F135" s="20"/>
    </row>
    <row r="136" spans="6:6" x14ac:dyDescent="0.25">
      <c r="F136" s="20"/>
    </row>
    <row r="137" spans="6:6" x14ac:dyDescent="0.25">
      <c r="F137" s="20"/>
    </row>
    <row r="138" spans="6:6" x14ac:dyDescent="0.25">
      <c r="F138" s="20"/>
    </row>
    <row r="139" spans="6:6" x14ac:dyDescent="0.25">
      <c r="F139" s="20"/>
    </row>
    <row r="140" spans="6:6" x14ac:dyDescent="0.25">
      <c r="F140" s="20"/>
    </row>
    <row r="141" spans="6:6" x14ac:dyDescent="0.25">
      <c r="F141" s="20"/>
    </row>
    <row r="142" spans="6:6" x14ac:dyDescent="0.25">
      <c r="F142" s="20"/>
    </row>
    <row r="143" spans="6:6" x14ac:dyDescent="0.25">
      <c r="F143" s="20"/>
    </row>
    <row r="144" spans="6:6" x14ac:dyDescent="0.25">
      <c r="F144" s="20"/>
    </row>
    <row r="145" spans="6:6" x14ac:dyDescent="0.25">
      <c r="F145" s="20"/>
    </row>
    <row r="146" spans="6:6" x14ac:dyDescent="0.25">
      <c r="F146" s="20"/>
    </row>
    <row r="147" spans="6:6" x14ac:dyDescent="0.25">
      <c r="F147" s="20"/>
    </row>
    <row r="148" spans="6:6" x14ac:dyDescent="0.25">
      <c r="F148" s="20"/>
    </row>
    <row r="149" spans="6:6" x14ac:dyDescent="0.25">
      <c r="F149" s="20"/>
    </row>
    <row r="150" spans="6:6" x14ac:dyDescent="0.25">
      <c r="F150" s="20"/>
    </row>
    <row r="151" spans="6:6" x14ac:dyDescent="0.25">
      <c r="F151" s="20"/>
    </row>
    <row r="152" spans="6:6" x14ac:dyDescent="0.25">
      <c r="F152" s="20"/>
    </row>
    <row r="153" spans="6:6" x14ac:dyDescent="0.25">
      <c r="F153" s="20"/>
    </row>
    <row r="154" spans="6:6" x14ac:dyDescent="0.25">
      <c r="F154" s="20"/>
    </row>
    <row r="155" spans="6:6" x14ac:dyDescent="0.25">
      <c r="F155" s="20"/>
    </row>
    <row r="156" spans="6:6" x14ac:dyDescent="0.25">
      <c r="F156" s="20"/>
    </row>
    <row r="157" spans="6:6" x14ac:dyDescent="0.25">
      <c r="F157" s="20"/>
    </row>
    <row r="158" spans="6:6" x14ac:dyDescent="0.25">
      <c r="F158" s="20"/>
    </row>
    <row r="159" spans="6:6" x14ac:dyDescent="0.25">
      <c r="F159" s="20"/>
    </row>
    <row r="160" spans="6:6" x14ac:dyDescent="0.25">
      <c r="F160" s="20"/>
    </row>
    <row r="161" spans="6:6" x14ac:dyDescent="0.25">
      <c r="F161" s="20"/>
    </row>
    <row r="162" spans="6:6" x14ac:dyDescent="0.25">
      <c r="F162" s="20"/>
    </row>
    <row r="163" spans="6:6" x14ac:dyDescent="0.25">
      <c r="F163" s="20"/>
    </row>
    <row r="164" spans="6:6" x14ac:dyDescent="0.25">
      <c r="F164" s="20"/>
    </row>
    <row r="165" spans="6:6" x14ac:dyDescent="0.25">
      <c r="F165" s="20"/>
    </row>
    <row r="166" spans="6:6" x14ac:dyDescent="0.25">
      <c r="F166" s="20"/>
    </row>
    <row r="167" spans="6:6" x14ac:dyDescent="0.25">
      <c r="F167" s="20"/>
    </row>
    <row r="168" spans="6:6" x14ac:dyDescent="0.25">
      <c r="F168" s="20"/>
    </row>
    <row r="169" spans="6:6" x14ac:dyDescent="0.25">
      <c r="F169" s="20"/>
    </row>
    <row r="170" spans="6:6" x14ac:dyDescent="0.25">
      <c r="F170" s="20"/>
    </row>
    <row r="171" spans="6:6" x14ac:dyDescent="0.25">
      <c r="F171" s="20"/>
    </row>
    <row r="172" spans="6:6" x14ac:dyDescent="0.25">
      <c r="F172" s="20"/>
    </row>
    <row r="173" spans="6:6" x14ac:dyDescent="0.25">
      <c r="F173" s="20"/>
    </row>
    <row r="174" spans="6:6" x14ac:dyDescent="0.25">
      <c r="F174" s="20"/>
    </row>
    <row r="175" spans="6:6" x14ac:dyDescent="0.25">
      <c r="F175" s="20"/>
    </row>
    <row r="176" spans="6:6" x14ac:dyDescent="0.25">
      <c r="F176" s="20"/>
    </row>
    <row r="177" spans="6:6" x14ac:dyDescent="0.25">
      <c r="F177" s="20"/>
    </row>
    <row r="178" spans="6:6" x14ac:dyDescent="0.25">
      <c r="F178" s="20"/>
    </row>
    <row r="179" spans="6:6" x14ac:dyDescent="0.25">
      <c r="F179" s="20"/>
    </row>
    <row r="180" spans="6:6" x14ac:dyDescent="0.25">
      <c r="F180" s="20"/>
    </row>
    <row r="181" spans="6:6" x14ac:dyDescent="0.25">
      <c r="F181" s="20"/>
    </row>
    <row r="182" spans="6:6" x14ac:dyDescent="0.25">
      <c r="F182" s="20"/>
    </row>
    <row r="183" spans="6:6" x14ac:dyDescent="0.25">
      <c r="F183" s="20"/>
    </row>
    <row r="184" spans="6:6" x14ac:dyDescent="0.25">
      <c r="F184" s="20"/>
    </row>
    <row r="185" spans="6:6" x14ac:dyDescent="0.25">
      <c r="F185" s="20"/>
    </row>
    <row r="186" spans="6:6" x14ac:dyDescent="0.25">
      <c r="F186" s="20"/>
    </row>
    <row r="187" spans="6:6" x14ac:dyDescent="0.25">
      <c r="F187" s="20"/>
    </row>
    <row r="188" spans="6:6" x14ac:dyDescent="0.25">
      <c r="F188" s="20"/>
    </row>
    <row r="189" spans="6:6" x14ac:dyDescent="0.25">
      <c r="F189" s="20"/>
    </row>
    <row r="190" spans="6:6" x14ac:dyDescent="0.25">
      <c r="F190" s="20"/>
    </row>
    <row r="191" spans="6:6" x14ac:dyDescent="0.25">
      <c r="F191" s="20"/>
    </row>
    <row r="192" spans="6:6" x14ac:dyDescent="0.25">
      <c r="F192" s="20"/>
    </row>
    <row r="193" spans="6:6" x14ac:dyDescent="0.25">
      <c r="F193" s="20"/>
    </row>
    <row r="194" spans="6:6" x14ac:dyDescent="0.25">
      <c r="F194" s="20"/>
    </row>
    <row r="195" spans="6:6" x14ac:dyDescent="0.25">
      <c r="F195" s="20"/>
    </row>
    <row r="196" spans="6:6" x14ac:dyDescent="0.25">
      <c r="F196" s="20"/>
    </row>
    <row r="197" spans="6:6" x14ac:dyDescent="0.25">
      <c r="F197" s="20"/>
    </row>
    <row r="198" spans="6:6" x14ac:dyDescent="0.25">
      <c r="F198" s="20"/>
    </row>
    <row r="199" spans="6:6" x14ac:dyDescent="0.25">
      <c r="F199" s="20"/>
    </row>
    <row r="200" spans="6:6" x14ac:dyDescent="0.25">
      <c r="F200" s="20"/>
    </row>
    <row r="201" spans="6:6" x14ac:dyDescent="0.25">
      <c r="F201" s="20"/>
    </row>
    <row r="202" spans="6:6" x14ac:dyDescent="0.25">
      <c r="F202" s="20"/>
    </row>
    <row r="203" spans="6:6" x14ac:dyDescent="0.25">
      <c r="F203" s="20"/>
    </row>
    <row r="204" spans="6:6" x14ac:dyDescent="0.25">
      <c r="F204" s="20"/>
    </row>
    <row r="205" spans="6:6" x14ac:dyDescent="0.25">
      <c r="F205" s="20"/>
    </row>
    <row r="206" spans="6:6" x14ac:dyDescent="0.25">
      <c r="F206" s="20"/>
    </row>
    <row r="207" spans="6:6" x14ac:dyDescent="0.25">
      <c r="F207" s="20"/>
    </row>
    <row r="208" spans="6:6" x14ac:dyDescent="0.25">
      <c r="F208" s="20"/>
    </row>
    <row r="209" spans="6:6" x14ac:dyDescent="0.25">
      <c r="F209" s="20"/>
    </row>
    <row r="210" spans="6:6" x14ac:dyDescent="0.25">
      <c r="F210" s="20"/>
    </row>
    <row r="211" spans="6:6" x14ac:dyDescent="0.25">
      <c r="F211" s="20"/>
    </row>
    <row r="212" spans="6:6" x14ac:dyDescent="0.25">
      <c r="F212" s="20"/>
    </row>
    <row r="213" spans="6:6" x14ac:dyDescent="0.25">
      <c r="F213" s="20"/>
    </row>
    <row r="214" spans="6:6" x14ac:dyDescent="0.25">
      <c r="F214" s="20"/>
    </row>
    <row r="215" spans="6:6" x14ac:dyDescent="0.25">
      <c r="F215" s="20"/>
    </row>
    <row r="216" spans="6:6" x14ac:dyDescent="0.25">
      <c r="F216" s="20"/>
    </row>
    <row r="217" spans="6:6" x14ac:dyDescent="0.25">
      <c r="F217" s="20"/>
    </row>
    <row r="218" spans="6:6" x14ac:dyDescent="0.25">
      <c r="F218" s="20"/>
    </row>
    <row r="219" spans="6:6" x14ac:dyDescent="0.25">
      <c r="F219" s="20"/>
    </row>
    <row r="220" spans="6:6" x14ac:dyDescent="0.25">
      <c r="F220" s="20"/>
    </row>
    <row r="221" spans="6:6" x14ac:dyDescent="0.25">
      <c r="F221" s="20"/>
    </row>
    <row r="222" spans="6:6" x14ac:dyDescent="0.25">
      <c r="F222" s="20"/>
    </row>
    <row r="223" spans="6:6" x14ac:dyDescent="0.25">
      <c r="F223" s="20"/>
    </row>
    <row r="224" spans="6:6" x14ac:dyDescent="0.25">
      <c r="F224" s="20"/>
    </row>
    <row r="225" spans="6:6" x14ac:dyDescent="0.25">
      <c r="F225" s="20"/>
    </row>
    <row r="226" spans="6:6" x14ac:dyDescent="0.25">
      <c r="F226" s="20"/>
    </row>
    <row r="227" spans="6:6" x14ac:dyDescent="0.25">
      <c r="F227" s="20"/>
    </row>
    <row r="228" spans="6:6" x14ac:dyDescent="0.25">
      <c r="F228" s="20"/>
    </row>
    <row r="229" spans="6:6" x14ac:dyDescent="0.25">
      <c r="F229" s="20"/>
    </row>
    <row r="230" spans="6:6" x14ac:dyDescent="0.25">
      <c r="F230" s="20"/>
    </row>
    <row r="231" spans="6:6" x14ac:dyDescent="0.25">
      <c r="F231" s="20"/>
    </row>
    <row r="232" spans="6:6" x14ac:dyDescent="0.25">
      <c r="F232" s="20"/>
    </row>
    <row r="233" spans="6:6" x14ac:dyDescent="0.25">
      <c r="F233" s="20"/>
    </row>
    <row r="234" spans="6:6" x14ac:dyDescent="0.25">
      <c r="F234" s="20"/>
    </row>
    <row r="235" spans="6:6" x14ac:dyDescent="0.25">
      <c r="F235" s="20"/>
    </row>
    <row r="236" spans="6:6" x14ac:dyDescent="0.25">
      <c r="F236" s="20"/>
    </row>
    <row r="237" spans="6:6" x14ac:dyDescent="0.25">
      <c r="F237" s="20"/>
    </row>
    <row r="238" spans="6:6" x14ac:dyDescent="0.25">
      <c r="F238" s="20"/>
    </row>
    <row r="239" spans="6:6" x14ac:dyDescent="0.25">
      <c r="F239" s="20"/>
    </row>
    <row r="240" spans="6:6" x14ac:dyDescent="0.25">
      <c r="F240" s="20"/>
    </row>
    <row r="241" spans="6:6" x14ac:dyDescent="0.25">
      <c r="F241" s="20"/>
    </row>
    <row r="242" spans="6:6" x14ac:dyDescent="0.25">
      <c r="F242" s="20"/>
    </row>
    <row r="243" spans="6:6" x14ac:dyDescent="0.25">
      <c r="F243" s="20"/>
    </row>
    <row r="244" spans="6:6" x14ac:dyDescent="0.25">
      <c r="F244" s="20"/>
    </row>
    <row r="245" spans="6:6" x14ac:dyDescent="0.25">
      <c r="F245" s="20"/>
    </row>
    <row r="246" spans="6:6" x14ac:dyDescent="0.25">
      <c r="F246" s="20"/>
    </row>
    <row r="247" spans="6:6" x14ac:dyDescent="0.25">
      <c r="F247" s="20"/>
    </row>
    <row r="248" spans="6:6" x14ac:dyDescent="0.25">
      <c r="F248" s="20"/>
    </row>
    <row r="249" spans="6:6" x14ac:dyDescent="0.25">
      <c r="F249" s="20"/>
    </row>
    <row r="250" spans="6:6" x14ac:dyDescent="0.25">
      <c r="F250" s="20"/>
    </row>
    <row r="251" spans="6:6" x14ac:dyDescent="0.25">
      <c r="F251" s="20"/>
    </row>
    <row r="252" spans="6:6" x14ac:dyDescent="0.25">
      <c r="F252" s="20"/>
    </row>
    <row r="253" spans="6:6" x14ac:dyDescent="0.25">
      <c r="F253" s="20"/>
    </row>
    <row r="254" spans="6:6" x14ac:dyDescent="0.25">
      <c r="F254" s="20"/>
    </row>
    <row r="255" spans="6:6" x14ac:dyDescent="0.25">
      <c r="F255" s="20"/>
    </row>
    <row r="256" spans="6:6" x14ac:dyDescent="0.25">
      <c r="F256" s="20"/>
    </row>
    <row r="257" spans="6:6" x14ac:dyDescent="0.25">
      <c r="F257" s="20"/>
    </row>
    <row r="258" spans="6:6" x14ac:dyDescent="0.25">
      <c r="F258" s="20"/>
    </row>
    <row r="259" spans="6:6" x14ac:dyDescent="0.25">
      <c r="F259" s="20"/>
    </row>
    <row r="260" spans="6:6" x14ac:dyDescent="0.25">
      <c r="F260" s="20"/>
    </row>
    <row r="261" spans="6:6" x14ac:dyDescent="0.25">
      <c r="F261" s="20"/>
    </row>
    <row r="262" spans="6:6" x14ac:dyDescent="0.25">
      <c r="F262" s="20"/>
    </row>
    <row r="263" spans="6:6" x14ac:dyDescent="0.25">
      <c r="F263" s="20"/>
    </row>
    <row r="264" spans="6:6" x14ac:dyDescent="0.25">
      <c r="F264" s="20"/>
    </row>
    <row r="265" spans="6:6" x14ac:dyDescent="0.25">
      <c r="F265" s="20"/>
    </row>
    <row r="266" spans="6:6" x14ac:dyDescent="0.25">
      <c r="F266" s="20"/>
    </row>
    <row r="267" spans="6:6" x14ac:dyDescent="0.25">
      <c r="F267" s="20"/>
    </row>
    <row r="268" spans="6:6" x14ac:dyDescent="0.25">
      <c r="F268" s="20"/>
    </row>
    <row r="269" spans="6:6" x14ac:dyDescent="0.25">
      <c r="F269" s="20"/>
    </row>
    <row r="270" spans="6:6" x14ac:dyDescent="0.25">
      <c r="F270" s="20"/>
    </row>
    <row r="271" spans="6:6" x14ac:dyDescent="0.25">
      <c r="F271" s="20"/>
    </row>
    <row r="272" spans="6:6" x14ac:dyDescent="0.25">
      <c r="F272" s="20"/>
    </row>
    <row r="273" spans="6:6" x14ac:dyDescent="0.25">
      <c r="F273" s="20"/>
    </row>
    <row r="274" spans="6:6" x14ac:dyDescent="0.25">
      <c r="F274" s="20"/>
    </row>
    <row r="275" spans="6:6" x14ac:dyDescent="0.25">
      <c r="F275" s="20"/>
    </row>
    <row r="276" spans="6:6" x14ac:dyDescent="0.25">
      <c r="F276" s="20"/>
    </row>
    <row r="277" spans="6:6" x14ac:dyDescent="0.25">
      <c r="F277" s="20"/>
    </row>
    <row r="278" spans="6:6" x14ac:dyDescent="0.25">
      <c r="F278" s="20"/>
    </row>
    <row r="279" spans="6:6" x14ac:dyDescent="0.25">
      <c r="F279" s="20"/>
    </row>
    <row r="280" spans="6:6" x14ac:dyDescent="0.25">
      <c r="F280" s="20"/>
    </row>
    <row r="281" spans="6:6" x14ac:dyDescent="0.25">
      <c r="F281" s="20"/>
    </row>
    <row r="282" spans="6:6" x14ac:dyDescent="0.25">
      <c r="F282" s="20"/>
    </row>
    <row r="283" spans="6:6" x14ac:dyDescent="0.25">
      <c r="F283" s="20"/>
    </row>
    <row r="284" spans="6:6" x14ac:dyDescent="0.25">
      <c r="F284" s="20"/>
    </row>
    <row r="285" spans="6:6" x14ac:dyDescent="0.25">
      <c r="F285" s="20"/>
    </row>
    <row r="286" spans="6:6" x14ac:dyDescent="0.25">
      <c r="F286" s="20"/>
    </row>
    <row r="287" spans="6:6" x14ac:dyDescent="0.25">
      <c r="F287" s="20"/>
    </row>
    <row r="288" spans="6:6" x14ac:dyDescent="0.25">
      <c r="F288" s="20"/>
    </row>
    <row r="289" spans="6:6" x14ac:dyDescent="0.25">
      <c r="F289" s="20"/>
    </row>
    <row r="290" spans="6:6" x14ac:dyDescent="0.25">
      <c r="F290" s="20"/>
    </row>
    <row r="291" spans="6:6" x14ac:dyDescent="0.25">
      <c r="F291" s="20"/>
    </row>
    <row r="292" spans="6:6" x14ac:dyDescent="0.25">
      <c r="F292" s="20"/>
    </row>
    <row r="293" spans="6:6" x14ac:dyDescent="0.25">
      <c r="F293" s="20"/>
    </row>
    <row r="294" spans="6:6" x14ac:dyDescent="0.25">
      <c r="F294" s="20"/>
    </row>
    <row r="295" spans="6:6" x14ac:dyDescent="0.25">
      <c r="F295" s="20"/>
    </row>
    <row r="296" spans="6:6" x14ac:dyDescent="0.25">
      <c r="F296" s="20"/>
    </row>
    <row r="297" spans="6:6" x14ac:dyDescent="0.25">
      <c r="F297" s="20"/>
    </row>
    <row r="298" spans="6:6" x14ac:dyDescent="0.25">
      <c r="F298" s="20"/>
    </row>
    <row r="299" spans="6:6" x14ac:dyDescent="0.25">
      <c r="F299" s="20"/>
    </row>
    <row r="300" spans="6:6" x14ac:dyDescent="0.25">
      <c r="F300" s="20"/>
    </row>
    <row r="301" spans="6:6" x14ac:dyDescent="0.25">
      <c r="F301" s="20"/>
    </row>
    <row r="302" spans="6:6" x14ac:dyDescent="0.25">
      <c r="F302" s="20"/>
    </row>
    <row r="303" spans="6:6" x14ac:dyDescent="0.25">
      <c r="F303" s="20"/>
    </row>
    <row r="304" spans="6:6" x14ac:dyDescent="0.25">
      <c r="F304" s="20"/>
    </row>
    <row r="305" spans="6:6" x14ac:dyDescent="0.25">
      <c r="F305" s="20"/>
    </row>
    <row r="306" spans="6:6" x14ac:dyDescent="0.25">
      <c r="F306" s="20"/>
    </row>
    <row r="307" spans="6:6" x14ac:dyDescent="0.25">
      <c r="F307" s="20"/>
    </row>
    <row r="308" spans="6:6" x14ac:dyDescent="0.25">
      <c r="F308" s="20"/>
    </row>
    <row r="309" spans="6:6" x14ac:dyDescent="0.25">
      <c r="F309" s="20"/>
    </row>
    <row r="310" spans="6:6" x14ac:dyDescent="0.25">
      <c r="F310" s="20"/>
    </row>
    <row r="311" spans="6:6" x14ac:dyDescent="0.25">
      <c r="F311" s="20"/>
    </row>
    <row r="312" spans="6:6" x14ac:dyDescent="0.25">
      <c r="F312" s="20"/>
    </row>
    <row r="313" spans="6:6" x14ac:dyDescent="0.25">
      <c r="F313" s="20"/>
    </row>
    <row r="314" spans="6:6" x14ac:dyDescent="0.25">
      <c r="F314" s="20"/>
    </row>
    <row r="315" spans="6:6" x14ac:dyDescent="0.25">
      <c r="F315" s="20"/>
    </row>
    <row r="316" spans="6:6" x14ac:dyDescent="0.25">
      <c r="F316" s="20"/>
    </row>
    <row r="317" spans="6:6" x14ac:dyDescent="0.25">
      <c r="F317" s="20"/>
    </row>
    <row r="318" spans="6:6" x14ac:dyDescent="0.25">
      <c r="F318" s="20"/>
    </row>
    <row r="319" spans="6:6" x14ac:dyDescent="0.25">
      <c r="F319" s="20"/>
    </row>
    <row r="320" spans="6:6" x14ac:dyDescent="0.25">
      <c r="F320" s="20"/>
    </row>
    <row r="321" spans="6:6" x14ac:dyDescent="0.25">
      <c r="F321" s="20"/>
    </row>
    <row r="322" spans="6:6" x14ac:dyDescent="0.25">
      <c r="F322" s="20"/>
    </row>
    <row r="323" spans="6:6" x14ac:dyDescent="0.25">
      <c r="F323" s="20"/>
    </row>
    <row r="324" spans="6:6" x14ac:dyDescent="0.25">
      <c r="F324" s="20"/>
    </row>
    <row r="325" spans="6:6" x14ac:dyDescent="0.25">
      <c r="F325" s="20"/>
    </row>
    <row r="326" spans="6:6" x14ac:dyDescent="0.25">
      <c r="F326" s="20"/>
    </row>
    <row r="327" spans="6:6" x14ac:dyDescent="0.25">
      <c r="F327" s="20"/>
    </row>
    <row r="328" spans="6:6" x14ac:dyDescent="0.25">
      <c r="F328" s="20"/>
    </row>
    <row r="329" spans="6:6" x14ac:dyDescent="0.25">
      <c r="F329" s="20"/>
    </row>
    <row r="330" spans="6:6" x14ac:dyDescent="0.25">
      <c r="F330" s="20"/>
    </row>
    <row r="331" spans="6:6" x14ac:dyDescent="0.25">
      <c r="F331" s="20"/>
    </row>
    <row r="332" spans="6:6" x14ac:dyDescent="0.25">
      <c r="F332" s="20"/>
    </row>
    <row r="333" spans="6:6" x14ac:dyDescent="0.25">
      <c r="F333" s="20"/>
    </row>
    <row r="334" spans="6:6" x14ac:dyDescent="0.25">
      <c r="F334" s="20"/>
    </row>
    <row r="335" spans="6:6" x14ac:dyDescent="0.25">
      <c r="F335" s="20"/>
    </row>
    <row r="336" spans="6:6" x14ac:dyDescent="0.25">
      <c r="F336" s="20"/>
    </row>
    <row r="337" spans="6:6" x14ac:dyDescent="0.25">
      <c r="F337" s="20"/>
    </row>
    <row r="338" spans="6:6" x14ac:dyDescent="0.25">
      <c r="F338" s="20"/>
    </row>
    <row r="339" spans="6:6" x14ac:dyDescent="0.25">
      <c r="F339" s="20"/>
    </row>
    <row r="340" spans="6:6" x14ac:dyDescent="0.25">
      <c r="F340" s="20"/>
    </row>
    <row r="341" spans="6:6" x14ac:dyDescent="0.25">
      <c r="F341" s="20"/>
    </row>
    <row r="342" spans="6:6" x14ac:dyDescent="0.25">
      <c r="F342" s="20"/>
    </row>
    <row r="343" spans="6:6" x14ac:dyDescent="0.25">
      <c r="F343" s="20"/>
    </row>
    <row r="344" spans="6:6" x14ac:dyDescent="0.25">
      <c r="F344" s="20"/>
    </row>
    <row r="345" spans="6:6" x14ac:dyDescent="0.25">
      <c r="F345" s="20"/>
    </row>
    <row r="346" spans="6:6" x14ac:dyDescent="0.25">
      <c r="F346" s="20"/>
    </row>
    <row r="347" spans="6:6" x14ac:dyDescent="0.25">
      <c r="F347" s="20"/>
    </row>
    <row r="348" spans="6:6" x14ac:dyDescent="0.25">
      <c r="F348" s="20"/>
    </row>
    <row r="349" spans="6:6" x14ac:dyDescent="0.25">
      <c r="F349" s="20"/>
    </row>
    <row r="350" spans="6:6" x14ac:dyDescent="0.25">
      <c r="F350" s="20"/>
    </row>
    <row r="351" spans="6:6" x14ac:dyDescent="0.25">
      <c r="F351" s="20"/>
    </row>
    <row r="352" spans="6:6" x14ac:dyDescent="0.25">
      <c r="F352" s="20"/>
    </row>
    <row r="353" spans="6:6" x14ac:dyDescent="0.25">
      <c r="F353" s="20"/>
    </row>
    <row r="354" spans="6:6" x14ac:dyDescent="0.25">
      <c r="F354" s="20"/>
    </row>
    <row r="355" spans="6:6" x14ac:dyDescent="0.25">
      <c r="F355" s="20"/>
    </row>
    <row r="356" spans="6:6" x14ac:dyDescent="0.25">
      <c r="F356" s="20"/>
    </row>
    <row r="357" spans="6:6" x14ac:dyDescent="0.25">
      <c r="F357" s="20"/>
    </row>
    <row r="358" spans="6:6" x14ac:dyDescent="0.25">
      <c r="F358" s="20"/>
    </row>
    <row r="359" spans="6:6" x14ac:dyDescent="0.25">
      <c r="F359" s="20"/>
    </row>
    <row r="360" spans="6:6" x14ac:dyDescent="0.25">
      <c r="F360" s="20"/>
    </row>
    <row r="361" spans="6:6" x14ac:dyDescent="0.25">
      <c r="F361" s="20"/>
    </row>
    <row r="362" spans="6:6" x14ac:dyDescent="0.25">
      <c r="F362" s="20"/>
    </row>
  </sheetData>
  <mergeCells count="1">
    <mergeCell ref="G2:K4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FA61-4049-437A-9D94-6903ED8BB271}">
  <dimension ref="A2:F32"/>
  <sheetViews>
    <sheetView zoomScaleNormal="100" workbookViewId="0">
      <selection sqref="A1:XFD1"/>
    </sheetView>
  </sheetViews>
  <sheetFormatPr defaultRowHeight="15" x14ac:dyDescent="0.25"/>
  <cols>
    <col min="1" max="1" width="36.28515625" style="37" customWidth="1"/>
    <col min="2" max="2" width="34.28515625" style="37" customWidth="1"/>
    <col min="3" max="3" width="12.28515625" style="38" customWidth="1"/>
    <col min="4" max="4" width="15.7109375" style="37" customWidth="1"/>
    <col min="5" max="5" width="9.140625" style="37"/>
    <col min="6" max="6" width="17.42578125" style="37" customWidth="1"/>
    <col min="7" max="16384" width="9.140625" style="37"/>
  </cols>
  <sheetData>
    <row r="2" spans="1:6" ht="15.75" x14ac:dyDescent="0.3">
      <c r="A2" s="45" t="s">
        <v>17</v>
      </c>
      <c r="B2" s="45" t="s">
        <v>11</v>
      </c>
      <c r="C2" s="44" t="s">
        <v>10</v>
      </c>
      <c r="D2" s="45" t="s">
        <v>18</v>
      </c>
      <c r="E2" s="45" t="s">
        <v>12</v>
      </c>
      <c r="F2" s="44" t="s">
        <v>16</v>
      </c>
    </row>
    <row r="3" spans="1:6" x14ac:dyDescent="0.25">
      <c r="A3" s="43" t="s">
        <v>60</v>
      </c>
      <c r="B3" s="41" t="s">
        <v>61</v>
      </c>
      <c r="C3" s="42" t="s">
        <v>62</v>
      </c>
      <c r="D3" s="41" t="s">
        <v>63</v>
      </c>
      <c r="E3" s="40" t="s">
        <v>21</v>
      </c>
      <c r="F3" s="39" t="s">
        <v>64</v>
      </c>
    </row>
    <row r="4" spans="1:6" x14ac:dyDescent="0.25">
      <c r="A4" s="43" t="s">
        <v>65</v>
      </c>
      <c r="B4" s="41" t="s">
        <v>66</v>
      </c>
      <c r="C4" s="42" t="s">
        <v>67</v>
      </c>
      <c r="D4" s="41" t="s">
        <v>68</v>
      </c>
      <c r="E4" s="40" t="s">
        <v>69</v>
      </c>
      <c r="F4" s="39" t="s">
        <v>70</v>
      </c>
    </row>
    <row r="5" spans="1:6" x14ac:dyDescent="0.25">
      <c r="A5" s="43" t="s">
        <v>71</v>
      </c>
      <c r="B5" s="41" t="s">
        <v>72</v>
      </c>
      <c r="C5" s="42" t="s">
        <v>73</v>
      </c>
      <c r="D5" s="41" t="s">
        <v>74</v>
      </c>
      <c r="E5" s="40" t="s">
        <v>19</v>
      </c>
      <c r="F5" s="39" t="s">
        <v>75</v>
      </c>
    </row>
    <row r="6" spans="1:6" x14ac:dyDescent="0.25">
      <c r="A6" s="43" t="s">
        <v>76</v>
      </c>
      <c r="B6" s="41" t="s">
        <v>77</v>
      </c>
      <c r="C6" s="42" t="s">
        <v>78</v>
      </c>
      <c r="D6" s="41" t="s">
        <v>79</v>
      </c>
      <c r="E6" s="40" t="s">
        <v>80</v>
      </c>
      <c r="F6" s="39" t="s">
        <v>81</v>
      </c>
    </row>
    <row r="7" spans="1:6" x14ac:dyDescent="0.25">
      <c r="A7" s="43" t="s">
        <v>82</v>
      </c>
      <c r="B7" s="41" t="s">
        <v>83</v>
      </c>
      <c r="C7" s="42" t="s">
        <v>116</v>
      </c>
      <c r="D7" s="41" t="s">
        <v>20</v>
      </c>
      <c r="E7" s="40" t="s">
        <v>84</v>
      </c>
      <c r="F7" s="39" t="s">
        <v>85</v>
      </c>
    </row>
    <row r="8" spans="1:6" x14ac:dyDescent="0.25">
      <c r="A8" s="43" t="s">
        <v>86</v>
      </c>
      <c r="B8" s="41" t="s">
        <v>87</v>
      </c>
      <c r="C8" s="42" t="s">
        <v>88</v>
      </c>
      <c r="D8" s="41" t="s">
        <v>89</v>
      </c>
      <c r="E8" s="40" t="s">
        <v>90</v>
      </c>
      <c r="F8" s="39" t="s">
        <v>91</v>
      </c>
    </row>
    <row r="9" spans="1:6" x14ac:dyDescent="0.25">
      <c r="A9" s="43" t="s">
        <v>92</v>
      </c>
      <c r="B9" s="41" t="s">
        <v>93</v>
      </c>
      <c r="C9" s="42" t="s">
        <v>94</v>
      </c>
      <c r="D9" s="41" t="s">
        <v>95</v>
      </c>
      <c r="E9" s="40" t="s">
        <v>96</v>
      </c>
      <c r="F9" s="39" t="s">
        <v>97</v>
      </c>
    </row>
    <row r="10" spans="1:6" x14ac:dyDescent="0.25">
      <c r="A10" s="43" t="s">
        <v>98</v>
      </c>
      <c r="B10" s="41" t="s">
        <v>99</v>
      </c>
      <c r="C10" s="42" t="s">
        <v>100</v>
      </c>
      <c r="D10" s="41" t="s">
        <v>101</v>
      </c>
      <c r="E10" s="40" t="s">
        <v>102</v>
      </c>
      <c r="F10" s="39" t="s">
        <v>103</v>
      </c>
    </row>
    <row r="11" spans="1:6" x14ac:dyDescent="0.25">
      <c r="A11" s="43" t="s">
        <v>104</v>
      </c>
      <c r="B11" s="41" t="s">
        <v>105</v>
      </c>
      <c r="C11" s="42" t="s">
        <v>106</v>
      </c>
      <c r="D11" s="41" t="s">
        <v>107</v>
      </c>
      <c r="E11" s="40" t="s">
        <v>108</v>
      </c>
      <c r="F11" s="39" t="s">
        <v>109</v>
      </c>
    </row>
    <row r="12" spans="1:6" x14ac:dyDescent="0.25">
      <c r="A12" s="43" t="s">
        <v>110</v>
      </c>
      <c r="B12" s="41" t="s">
        <v>111</v>
      </c>
      <c r="C12" s="42" t="s">
        <v>112</v>
      </c>
      <c r="D12" s="41" t="s">
        <v>113</v>
      </c>
      <c r="E12" s="40" t="s">
        <v>114</v>
      </c>
      <c r="F12" s="39" t="s">
        <v>115</v>
      </c>
    </row>
    <row r="13" spans="1:6" x14ac:dyDescent="0.25">
      <c r="A13" s="43" t="s">
        <v>212</v>
      </c>
      <c r="B13" s="41" t="s">
        <v>211</v>
      </c>
      <c r="C13" s="42" t="s">
        <v>210</v>
      </c>
      <c r="D13" s="41" t="s">
        <v>209</v>
      </c>
      <c r="E13" s="40" t="s">
        <v>208</v>
      </c>
      <c r="F13" s="39" t="s">
        <v>207</v>
      </c>
    </row>
    <row r="14" spans="1:6" x14ac:dyDescent="0.25">
      <c r="A14" s="43" t="s">
        <v>206</v>
      </c>
      <c r="B14" s="41" t="s">
        <v>205</v>
      </c>
      <c r="C14" s="42" t="s">
        <v>204</v>
      </c>
      <c r="D14" s="41" t="s">
        <v>203</v>
      </c>
      <c r="E14" s="40" t="s">
        <v>202</v>
      </c>
      <c r="F14" s="39">
        <v>2234560920</v>
      </c>
    </row>
    <row r="15" spans="1:6" x14ac:dyDescent="0.25">
      <c r="A15" s="43" t="s">
        <v>201</v>
      </c>
      <c r="B15" s="41" t="s">
        <v>200</v>
      </c>
      <c r="C15" s="42" t="s">
        <v>199</v>
      </c>
      <c r="D15" s="41" t="s">
        <v>198</v>
      </c>
      <c r="E15" s="40" t="s">
        <v>197</v>
      </c>
      <c r="F15" s="39">
        <v>3345670100</v>
      </c>
    </row>
    <row r="16" spans="1:6" x14ac:dyDescent="0.25">
      <c r="A16" s="43" t="s">
        <v>196</v>
      </c>
      <c r="B16" s="41" t="s">
        <v>195</v>
      </c>
      <c r="C16" s="42" t="s">
        <v>62</v>
      </c>
      <c r="D16" s="41" t="s">
        <v>63</v>
      </c>
      <c r="E16" s="40" t="s">
        <v>21</v>
      </c>
      <c r="F16" s="39">
        <v>4456780150</v>
      </c>
    </row>
    <row r="17" spans="1:6" x14ac:dyDescent="0.25">
      <c r="A17" s="43" t="s">
        <v>194</v>
      </c>
      <c r="B17" s="41" t="s">
        <v>193</v>
      </c>
      <c r="C17" s="42" t="s">
        <v>192</v>
      </c>
      <c r="D17" s="41" t="s">
        <v>166</v>
      </c>
      <c r="E17" s="40" t="s">
        <v>165</v>
      </c>
      <c r="F17" s="39">
        <v>5567890270</v>
      </c>
    </row>
    <row r="18" spans="1:6" x14ac:dyDescent="0.25">
      <c r="A18" s="43" t="s">
        <v>191</v>
      </c>
      <c r="B18" s="41" t="s">
        <v>190</v>
      </c>
      <c r="C18" s="42" t="s">
        <v>189</v>
      </c>
      <c r="D18" s="41" t="s">
        <v>188</v>
      </c>
      <c r="E18" s="40" t="s">
        <v>187</v>
      </c>
      <c r="F18" s="39">
        <v>6678900032</v>
      </c>
    </row>
    <row r="19" spans="1:6" x14ac:dyDescent="0.25">
      <c r="A19" s="43" t="s">
        <v>186</v>
      </c>
      <c r="B19" s="41" t="s">
        <v>185</v>
      </c>
      <c r="C19" s="42" t="s">
        <v>184</v>
      </c>
      <c r="D19" s="41" t="s">
        <v>183</v>
      </c>
      <c r="E19" s="40" t="s">
        <v>182</v>
      </c>
      <c r="F19" s="39">
        <v>7789010712</v>
      </c>
    </row>
    <row r="20" spans="1:6" x14ac:dyDescent="0.25">
      <c r="A20" s="43" t="s">
        <v>181</v>
      </c>
      <c r="B20" s="41" t="s">
        <v>180</v>
      </c>
      <c r="C20" s="42" t="s">
        <v>179</v>
      </c>
      <c r="D20" s="41" t="s">
        <v>178</v>
      </c>
      <c r="E20" s="40" t="s">
        <v>177</v>
      </c>
      <c r="F20" s="39">
        <v>8890120358</v>
      </c>
    </row>
    <row r="21" spans="1:6" x14ac:dyDescent="0.25">
      <c r="A21" s="43" t="s">
        <v>176</v>
      </c>
      <c r="B21" s="41" t="s">
        <v>175</v>
      </c>
      <c r="C21" s="42" t="s">
        <v>174</v>
      </c>
      <c r="D21" s="41" t="s">
        <v>63</v>
      </c>
      <c r="E21" s="40" t="s">
        <v>21</v>
      </c>
      <c r="F21" s="39">
        <v>9901230150</v>
      </c>
    </row>
    <row r="22" spans="1:6" x14ac:dyDescent="0.25">
      <c r="A22" s="43" t="s">
        <v>173</v>
      </c>
      <c r="B22" s="41" t="s">
        <v>172</v>
      </c>
      <c r="C22" s="42" t="s">
        <v>171</v>
      </c>
      <c r="D22" s="41" t="s">
        <v>20</v>
      </c>
      <c r="E22" s="40" t="s">
        <v>84</v>
      </c>
      <c r="F22" s="39" t="s">
        <v>170</v>
      </c>
    </row>
    <row r="23" spans="1:6" x14ac:dyDescent="0.25">
      <c r="A23" s="43" t="s">
        <v>169</v>
      </c>
      <c r="B23" s="41" t="s">
        <v>168</v>
      </c>
      <c r="C23" s="42" t="s">
        <v>167</v>
      </c>
      <c r="D23" s="41" t="s">
        <v>166</v>
      </c>
      <c r="E23" s="40" t="s">
        <v>165</v>
      </c>
      <c r="F23" s="39">
        <v>1023450270</v>
      </c>
    </row>
    <row r="24" spans="1:6" x14ac:dyDescent="0.25">
      <c r="A24" s="43" t="s">
        <v>164</v>
      </c>
      <c r="B24" s="41" t="s">
        <v>163</v>
      </c>
      <c r="C24" s="42" t="s">
        <v>162</v>
      </c>
      <c r="D24" s="41" t="s">
        <v>161</v>
      </c>
      <c r="E24" s="40" t="s">
        <v>160</v>
      </c>
      <c r="F24" s="39">
        <v>2034560409</v>
      </c>
    </row>
    <row r="25" spans="1:6" x14ac:dyDescent="0.25">
      <c r="A25" s="43" t="s">
        <v>159</v>
      </c>
      <c r="B25" s="41" t="s">
        <v>158</v>
      </c>
      <c r="C25" s="42" t="s">
        <v>157</v>
      </c>
      <c r="D25" s="41" t="s">
        <v>156</v>
      </c>
      <c r="E25" s="40" t="s">
        <v>155</v>
      </c>
      <c r="F25" s="39">
        <v>3045670489</v>
      </c>
    </row>
    <row r="26" spans="1:6" x14ac:dyDescent="0.25">
      <c r="A26" s="43" t="s">
        <v>154</v>
      </c>
      <c r="B26" s="41" t="s">
        <v>153</v>
      </c>
      <c r="C26" s="42" t="s">
        <v>152</v>
      </c>
      <c r="D26" s="41" t="s">
        <v>151</v>
      </c>
      <c r="E26" s="40" t="s">
        <v>150</v>
      </c>
      <c r="F26" s="39">
        <v>4056780780</v>
      </c>
    </row>
    <row r="27" spans="1:6" x14ac:dyDescent="0.25">
      <c r="A27" s="43" t="s">
        <v>149</v>
      </c>
      <c r="B27" s="41" t="s">
        <v>148</v>
      </c>
      <c r="C27" s="42" t="s">
        <v>147</v>
      </c>
      <c r="D27" s="41" t="s">
        <v>146</v>
      </c>
      <c r="E27" s="40" t="s">
        <v>145</v>
      </c>
      <c r="F27" s="39">
        <v>5067890260</v>
      </c>
    </row>
    <row r="28" spans="1:6" x14ac:dyDescent="0.25">
      <c r="A28" s="43" t="s">
        <v>144</v>
      </c>
      <c r="B28" s="41" t="s">
        <v>143</v>
      </c>
      <c r="C28" s="42" t="s">
        <v>142</v>
      </c>
      <c r="D28" s="41" t="s">
        <v>141</v>
      </c>
      <c r="E28" s="40" t="s">
        <v>140</v>
      </c>
      <c r="F28" s="39">
        <v>6078900420</v>
      </c>
    </row>
    <row r="29" spans="1:6" x14ac:dyDescent="0.25">
      <c r="A29" s="43" t="s">
        <v>139</v>
      </c>
      <c r="B29" s="41" t="s">
        <v>138</v>
      </c>
      <c r="C29" s="42" t="s">
        <v>137</v>
      </c>
      <c r="D29" s="41" t="s">
        <v>136</v>
      </c>
      <c r="E29" s="40" t="s">
        <v>135</v>
      </c>
      <c r="F29" s="39">
        <v>7089010340</v>
      </c>
    </row>
    <row r="30" spans="1:6" x14ac:dyDescent="0.25">
      <c r="A30" s="43" t="s">
        <v>134</v>
      </c>
      <c r="B30" s="41" t="s">
        <v>133</v>
      </c>
      <c r="C30" s="42" t="s">
        <v>132</v>
      </c>
      <c r="D30" s="41" t="s">
        <v>131</v>
      </c>
      <c r="E30" s="40" t="s">
        <v>130</v>
      </c>
      <c r="F30" s="39">
        <v>8090120680</v>
      </c>
    </row>
    <row r="31" spans="1:6" x14ac:dyDescent="0.25">
      <c r="A31" s="43" t="s">
        <v>129</v>
      </c>
      <c r="B31" s="41" t="s">
        <v>128</v>
      </c>
      <c r="C31" s="42" t="s">
        <v>127</v>
      </c>
      <c r="D31" s="41" t="s">
        <v>126</v>
      </c>
      <c r="E31" s="40" t="s">
        <v>125</v>
      </c>
      <c r="F31" s="39">
        <v>9001230750</v>
      </c>
    </row>
    <row r="32" spans="1:6" x14ac:dyDescent="0.25">
      <c r="A32" s="43" t="s">
        <v>124</v>
      </c>
      <c r="B32" s="41" t="s">
        <v>123</v>
      </c>
      <c r="C32" s="42" t="s">
        <v>122</v>
      </c>
      <c r="D32" s="41" t="s">
        <v>121</v>
      </c>
      <c r="E32" s="40" t="s">
        <v>120</v>
      </c>
      <c r="F32" s="39" t="s">
        <v>119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4D53-54FF-4C86-9B97-516031907FE1}">
  <dimension ref="A2:F362"/>
  <sheetViews>
    <sheetView zoomScaleNormal="100" workbookViewId="0"/>
  </sheetViews>
  <sheetFormatPr defaultRowHeight="15" x14ac:dyDescent="0.25"/>
  <cols>
    <col min="1" max="1" width="39.5703125" style="46" customWidth="1"/>
    <col min="2" max="2" width="13.140625" style="46" customWidth="1"/>
    <col min="3" max="3" width="8" style="46" bestFit="1" customWidth="1"/>
    <col min="4" max="4" width="14.28515625" style="46" bestFit="1" customWidth="1"/>
    <col min="5" max="5" width="14.28515625" style="46" customWidth="1"/>
    <col min="6" max="6" width="11.7109375" style="37" customWidth="1"/>
    <col min="7" max="16384" width="9.140625" style="37"/>
  </cols>
  <sheetData>
    <row r="2" spans="1:6" s="48" customFormat="1" x14ac:dyDescent="0.2">
      <c r="A2" s="49" t="s">
        <v>22</v>
      </c>
      <c r="B2" s="49" t="s">
        <v>4</v>
      </c>
      <c r="C2" s="49" t="s">
        <v>23</v>
      </c>
      <c r="D2" s="49" t="s">
        <v>2</v>
      </c>
      <c r="E2" s="49" t="s">
        <v>27</v>
      </c>
    </row>
    <row r="3" spans="1:6" x14ac:dyDescent="0.25">
      <c r="A3" s="46" t="s">
        <v>31</v>
      </c>
      <c r="B3" s="46" t="s">
        <v>32</v>
      </c>
      <c r="C3" s="46" t="s">
        <v>24</v>
      </c>
      <c r="D3" s="46">
        <v>1.2</v>
      </c>
      <c r="E3" s="46">
        <v>0.05</v>
      </c>
    </row>
    <row r="4" spans="1:6" x14ac:dyDescent="0.25">
      <c r="A4" s="46" t="s">
        <v>33</v>
      </c>
      <c r="B4" s="46" t="s">
        <v>34</v>
      </c>
      <c r="C4" s="46" t="s">
        <v>24</v>
      </c>
      <c r="D4" s="46">
        <v>3.5</v>
      </c>
      <c r="E4" s="46">
        <v>0.1</v>
      </c>
    </row>
    <row r="5" spans="1:6" x14ac:dyDescent="0.25">
      <c r="A5" s="46" t="s">
        <v>35</v>
      </c>
      <c r="B5" s="46" t="s">
        <v>36</v>
      </c>
      <c r="C5" s="46" t="s">
        <v>25</v>
      </c>
      <c r="D5" s="46">
        <v>0.2</v>
      </c>
      <c r="E5" s="46">
        <v>0</v>
      </c>
    </row>
    <row r="6" spans="1:6" x14ac:dyDescent="0.25">
      <c r="A6" s="46" t="s">
        <v>37</v>
      </c>
      <c r="B6" s="46" t="s">
        <v>38</v>
      </c>
      <c r="C6" s="46" t="s">
        <v>39</v>
      </c>
      <c r="D6" s="46">
        <v>12.5</v>
      </c>
      <c r="E6" s="46">
        <v>0.08</v>
      </c>
      <c r="F6" s="47"/>
    </row>
    <row r="7" spans="1:6" x14ac:dyDescent="0.25">
      <c r="A7" s="46" t="s">
        <v>40</v>
      </c>
      <c r="B7" s="46" t="s">
        <v>41</v>
      </c>
      <c r="C7" s="46" t="s">
        <v>26</v>
      </c>
      <c r="D7" s="46">
        <v>0.05</v>
      </c>
      <c r="E7" s="46">
        <v>0.02</v>
      </c>
      <c r="F7" s="47"/>
    </row>
    <row r="8" spans="1:6" x14ac:dyDescent="0.25">
      <c r="A8" s="46" t="s">
        <v>42</v>
      </c>
      <c r="B8" s="46" t="s">
        <v>43</v>
      </c>
      <c r="C8" s="46" t="s">
        <v>44</v>
      </c>
      <c r="D8" s="46">
        <v>25</v>
      </c>
      <c r="E8" s="46">
        <v>0.15</v>
      </c>
      <c r="F8" s="47"/>
    </row>
    <row r="9" spans="1:6" x14ac:dyDescent="0.25">
      <c r="A9" s="46" t="s">
        <v>45</v>
      </c>
      <c r="B9" s="46" t="s">
        <v>46</v>
      </c>
      <c r="C9" s="46" t="s">
        <v>26</v>
      </c>
      <c r="D9" s="46">
        <v>1.8</v>
      </c>
      <c r="E9" s="46">
        <v>0</v>
      </c>
      <c r="F9" s="47"/>
    </row>
    <row r="10" spans="1:6" x14ac:dyDescent="0.25">
      <c r="A10" s="46" t="s">
        <v>47</v>
      </c>
      <c r="B10" s="46" t="s">
        <v>48</v>
      </c>
      <c r="C10" s="46" t="s">
        <v>26</v>
      </c>
      <c r="D10" s="46">
        <v>0.85</v>
      </c>
      <c r="E10" s="46">
        <v>0.05</v>
      </c>
      <c r="F10" s="47"/>
    </row>
    <row r="11" spans="1:6" x14ac:dyDescent="0.25">
      <c r="A11" s="46" t="s">
        <v>49</v>
      </c>
      <c r="B11" s="46" t="s">
        <v>50</v>
      </c>
      <c r="C11" s="46" t="s">
        <v>25</v>
      </c>
      <c r="D11" s="46">
        <v>0.15</v>
      </c>
      <c r="E11" s="46">
        <v>0</v>
      </c>
      <c r="F11" s="47"/>
    </row>
    <row r="12" spans="1:6" x14ac:dyDescent="0.25">
      <c r="A12" s="46" t="s">
        <v>51</v>
      </c>
      <c r="B12" s="46" t="s">
        <v>52</v>
      </c>
      <c r="C12" s="46" t="s">
        <v>24</v>
      </c>
      <c r="D12" s="46">
        <v>4.2</v>
      </c>
      <c r="E12" s="46">
        <v>7.0000000000000007E-2</v>
      </c>
      <c r="F12" s="47"/>
    </row>
    <row r="13" spans="1:6" x14ac:dyDescent="0.25">
      <c r="A13" s="46" t="s">
        <v>53</v>
      </c>
      <c r="B13" s="46" t="s">
        <v>54</v>
      </c>
      <c r="C13" s="46" t="s">
        <v>55</v>
      </c>
      <c r="D13" s="46">
        <v>6.5</v>
      </c>
      <c r="E13" s="46">
        <v>0</v>
      </c>
      <c r="F13" s="47"/>
    </row>
    <row r="14" spans="1:6" x14ac:dyDescent="0.25">
      <c r="A14" s="46" t="s">
        <v>56</v>
      </c>
      <c r="B14" s="46" t="s">
        <v>57</v>
      </c>
      <c r="C14" s="46" t="s">
        <v>26</v>
      </c>
      <c r="D14" s="46">
        <v>3.2</v>
      </c>
      <c r="E14" s="46">
        <v>0.03</v>
      </c>
      <c r="F14" s="47"/>
    </row>
    <row r="15" spans="1:6" x14ac:dyDescent="0.25">
      <c r="A15" s="46" t="s">
        <v>58</v>
      </c>
      <c r="B15" s="46" t="s">
        <v>59</v>
      </c>
      <c r="C15" s="46" t="s">
        <v>39</v>
      </c>
      <c r="D15" s="46">
        <v>18</v>
      </c>
      <c r="E15" s="46">
        <v>0.12</v>
      </c>
      <c r="F15" s="47"/>
    </row>
    <row r="16" spans="1:6" x14ac:dyDescent="0.25">
      <c r="A16" s="46" t="s">
        <v>308</v>
      </c>
      <c r="B16" s="46" t="s">
        <v>307</v>
      </c>
      <c r="C16" s="46" t="s">
        <v>26</v>
      </c>
      <c r="D16" s="46">
        <v>8.9</v>
      </c>
      <c r="E16" s="46">
        <v>0.1</v>
      </c>
      <c r="F16" s="47"/>
    </row>
    <row r="17" spans="1:6" x14ac:dyDescent="0.25">
      <c r="A17" s="46" t="s">
        <v>306</v>
      </c>
      <c r="B17" s="46" t="s">
        <v>305</v>
      </c>
      <c r="C17" s="46" t="s">
        <v>24</v>
      </c>
      <c r="D17" s="46">
        <v>5.8</v>
      </c>
      <c r="E17" s="46">
        <v>0.05</v>
      </c>
      <c r="F17" s="47"/>
    </row>
    <row r="18" spans="1:6" x14ac:dyDescent="0.25">
      <c r="A18" s="46" t="s">
        <v>304</v>
      </c>
      <c r="B18" s="46" t="s">
        <v>303</v>
      </c>
      <c r="C18" s="46" t="s">
        <v>39</v>
      </c>
      <c r="D18" s="46">
        <v>2.1</v>
      </c>
      <c r="E18" s="46">
        <v>0</v>
      </c>
      <c r="F18" s="47"/>
    </row>
    <row r="19" spans="1:6" x14ac:dyDescent="0.25">
      <c r="A19" s="46" t="s">
        <v>302</v>
      </c>
      <c r="B19" s="46" t="s">
        <v>301</v>
      </c>
      <c r="C19" s="46" t="s">
        <v>26</v>
      </c>
      <c r="D19" s="46">
        <v>4.5</v>
      </c>
      <c r="E19" s="46">
        <v>0</v>
      </c>
      <c r="F19" s="47"/>
    </row>
    <row r="20" spans="1:6" x14ac:dyDescent="0.25">
      <c r="A20" s="46" t="s">
        <v>300</v>
      </c>
      <c r="B20" s="46" t="s">
        <v>299</v>
      </c>
      <c r="C20" s="46" t="s">
        <v>44</v>
      </c>
      <c r="D20" s="46">
        <v>35</v>
      </c>
      <c r="E20" s="46">
        <v>0.15</v>
      </c>
      <c r="F20" s="47"/>
    </row>
    <row r="21" spans="1:6" x14ac:dyDescent="0.25">
      <c r="A21" s="46" t="s">
        <v>298</v>
      </c>
      <c r="B21" s="46" t="s">
        <v>297</v>
      </c>
      <c r="C21" s="46" t="s">
        <v>25</v>
      </c>
      <c r="D21" s="46">
        <v>0.08</v>
      </c>
      <c r="E21" s="46">
        <v>0</v>
      </c>
      <c r="F21" s="47"/>
    </row>
    <row r="22" spans="1:6" x14ac:dyDescent="0.25">
      <c r="A22" s="46" t="s">
        <v>296</v>
      </c>
      <c r="B22" s="46" t="s">
        <v>295</v>
      </c>
      <c r="C22" s="46" t="s">
        <v>294</v>
      </c>
      <c r="D22" s="46">
        <v>5.2</v>
      </c>
      <c r="E22" s="46">
        <v>0.05</v>
      </c>
      <c r="F22" s="47"/>
    </row>
    <row r="23" spans="1:6" x14ac:dyDescent="0.25">
      <c r="A23" s="46" t="s">
        <v>293</v>
      </c>
      <c r="B23" s="46" t="s">
        <v>292</v>
      </c>
      <c r="C23" s="46" t="s">
        <v>24</v>
      </c>
      <c r="D23" s="46">
        <v>2.8</v>
      </c>
      <c r="E23" s="46">
        <v>0.08</v>
      </c>
      <c r="F23" s="47"/>
    </row>
    <row r="24" spans="1:6" x14ac:dyDescent="0.25">
      <c r="A24" s="46" t="s">
        <v>291</v>
      </c>
      <c r="B24" s="46" t="s">
        <v>290</v>
      </c>
      <c r="C24" s="46" t="s">
        <v>26</v>
      </c>
      <c r="D24" s="46">
        <v>75</v>
      </c>
      <c r="E24" s="46">
        <v>0.2</v>
      </c>
      <c r="F24" s="47"/>
    </row>
    <row r="25" spans="1:6" x14ac:dyDescent="0.25">
      <c r="A25" s="46" t="s">
        <v>289</v>
      </c>
      <c r="B25" s="46" t="s">
        <v>288</v>
      </c>
      <c r="C25" s="46" t="s">
        <v>26</v>
      </c>
      <c r="D25" s="46">
        <v>15</v>
      </c>
      <c r="E25" s="46">
        <v>0.1</v>
      </c>
      <c r="F25" s="47"/>
    </row>
    <row r="26" spans="1:6" x14ac:dyDescent="0.25">
      <c r="A26" s="46" t="s">
        <v>287</v>
      </c>
      <c r="B26" s="46" t="s">
        <v>286</v>
      </c>
      <c r="C26" s="46" t="s">
        <v>26</v>
      </c>
      <c r="D26" s="46">
        <v>3.99</v>
      </c>
      <c r="E26" s="46">
        <v>0</v>
      </c>
      <c r="F26" s="47"/>
    </row>
    <row r="27" spans="1:6" x14ac:dyDescent="0.25">
      <c r="A27" s="46" t="s">
        <v>285</v>
      </c>
      <c r="B27" s="46" t="s">
        <v>284</v>
      </c>
      <c r="C27" s="46" t="s">
        <v>26</v>
      </c>
      <c r="D27" s="46">
        <v>7.5</v>
      </c>
      <c r="E27" s="46">
        <v>0.05</v>
      </c>
      <c r="F27" s="47"/>
    </row>
    <row r="28" spans="1:6" x14ac:dyDescent="0.25">
      <c r="A28" s="46" t="s">
        <v>283</v>
      </c>
      <c r="B28" s="46" t="s">
        <v>282</v>
      </c>
      <c r="C28" s="46" t="s">
        <v>26</v>
      </c>
      <c r="D28" s="46">
        <v>4</v>
      </c>
      <c r="E28" s="46">
        <v>0</v>
      </c>
      <c r="F28" s="47"/>
    </row>
    <row r="29" spans="1:6" x14ac:dyDescent="0.25">
      <c r="A29" s="46" t="s">
        <v>281</v>
      </c>
      <c r="B29" s="46" t="s">
        <v>280</v>
      </c>
      <c r="C29" s="46" t="s">
        <v>26</v>
      </c>
      <c r="D29" s="46">
        <v>8</v>
      </c>
      <c r="E29" s="46">
        <v>0.1</v>
      </c>
      <c r="F29" s="47"/>
    </row>
    <row r="30" spans="1:6" x14ac:dyDescent="0.25">
      <c r="A30" s="46" t="s">
        <v>279</v>
      </c>
      <c r="B30" s="46" t="s">
        <v>278</v>
      </c>
      <c r="C30" s="46" t="s">
        <v>26</v>
      </c>
      <c r="D30" s="46">
        <v>11.5</v>
      </c>
      <c r="E30" s="46">
        <v>0</v>
      </c>
      <c r="F30" s="47"/>
    </row>
    <row r="31" spans="1:6" x14ac:dyDescent="0.25">
      <c r="A31" s="46" t="s">
        <v>277</v>
      </c>
      <c r="B31" s="46" t="s">
        <v>276</v>
      </c>
      <c r="C31" s="46" t="s">
        <v>26</v>
      </c>
      <c r="D31" s="46">
        <v>6</v>
      </c>
      <c r="E31" s="46">
        <v>0.03</v>
      </c>
      <c r="F31" s="47"/>
    </row>
    <row r="32" spans="1:6" x14ac:dyDescent="0.25">
      <c r="A32" s="46" t="s">
        <v>275</v>
      </c>
      <c r="B32" s="46" t="s">
        <v>274</v>
      </c>
      <c r="C32" s="46" t="s">
        <v>26</v>
      </c>
      <c r="D32" s="46">
        <v>99</v>
      </c>
      <c r="E32" s="46">
        <v>0.18</v>
      </c>
      <c r="F32" s="47"/>
    </row>
    <row r="33" spans="1:6" x14ac:dyDescent="0.25">
      <c r="A33" s="46" t="s">
        <v>273</v>
      </c>
      <c r="B33" s="46" t="s">
        <v>272</v>
      </c>
      <c r="C33" s="46" t="s">
        <v>271</v>
      </c>
      <c r="D33" s="46">
        <v>14</v>
      </c>
      <c r="E33" s="46">
        <v>0</v>
      </c>
      <c r="F33" s="47"/>
    </row>
    <row r="34" spans="1:6" x14ac:dyDescent="0.25">
      <c r="A34" s="46" t="s">
        <v>270</v>
      </c>
      <c r="B34" s="46" t="s">
        <v>269</v>
      </c>
      <c r="C34" s="46" t="s">
        <v>26</v>
      </c>
      <c r="D34" s="46">
        <v>7</v>
      </c>
      <c r="E34" s="46">
        <v>0.05</v>
      </c>
      <c r="F34" s="47"/>
    </row>
    <row r="35" spans="1:6" x14ac:dyDescent="0.25">
      <c r="A35" s="46" t="s">
        <v>268</v>
      </c>
      <c r="B35" s="46" t="s">
        <v>267</v>
      </c>
      <c r="C35" s="46" t="s">
        <v>26</v>
      </c>
      <c r="D35" s="46">
        <v>0.1</v>
      </c>
      <c r="E35" s="46">
        <v>0</v>
      </c>
      <c r="F35" s="47"/>
    </row>
    <row r="36" spans="1:6" x14ac:dyDescent="0.25">
      <c r="A36" s="46" t="s">
        <v>266</v>
      </c>
      <c r="B36" s="46" t="s">
        <v>265</v>
      </c>
      <c r="C36" s="46" t="s">
        <v>26</v>
      </c>
      <c r="D36" s="46">
        <v>180</v>
      </c>
      <c r="E36" s="46">
        <v>0.25</v>
      </c>
      <c r="F36" s="47"/>
    </row>
    <row r="37" spans="1:6" x14ac:dyDescent="0.25">
      <c r="A37" s="46" t="s">
        <v>264</v>
      </c>
      <c r="B37" s="46" t="s">
        <v>263</v>
      </c>
      <c r="C37" s="46" t="s">
        <v>26</v>
      </c>
      <c r="D37" s="46">
        <v>1.5</v>
      </c>
      <c r="E37" s="46">
        <v>0</v>
      </c>
      <c r="F37" s="47"/>
    </row>
    <row r="38" spans="1:6" x14ac:dyDescent="0.25">
      <c r="A38" s="46" t="s">
        <v>262</v>
      </c>
      <c r="B38" s="46" t="s">
        <v>261</v>
      </c>
      <c r="C38" s="46" t="s">
        <v>55</v>
      </c>
      <c r="D38" s="46">
        <v>4.9000000000000004</v>
      </c>
      <c r="E38" s="46">
        <v>0</v>
      </c>
      <c r="F38" s="47"/>
    </row>
    <row r="39" spans="1:6" x14ac:dyDescent="0.25">
      <c r="A39" s="46" t="s">
        <v>260</v>
      </c>
      <c r="B39" s="46" t="s">
        <v>259</v>
      </c>
      <c r="C39" s="46" t="s">
        <v>26</v>
      </c>
      <c r="D39" s="46">
        <v>9</v>
      </c>
      <c r="E39" s="46">
        <v>7.0000000000000007E-2</v>
      </c>
      <c r="F39" s="47"/>
    </row>
    <row r="40" spans="1:6" x14ac:dyDescent="0.25">
      <c r="A40" s="46" t="s">
        <v>258</v>
      </c>
      <c r="B40" s="46" t="s">
        <v>257</v>
      </c>
      <c r="C40" s="46" t="s">
        <v>26</v>
      </c>
      <c r="D40" s="46">
        <v>3</v>
      </c>
      <c r="E40" s="46">
        <v>0</v>
      </c>
      <c r="F40" s="47"/>
    </row>
    <row r="41" spans="1:6" x14ac:dyDescent="0.25">
      <c r="A41" s="46" t="s">
        <v>256</v>
      </c>
      <c r="B41" s="46" t="s">
        <v>255</v>
      </c>
      <c r="C41" s="46" t="s">
        <v>26</v>
      </c>
      <c r="D41" s="46">
        <v>12</v>
      </c>
      <c r="E41" s="46">
        <v>0.1</v>
      </c>
      <c r="F41" s="47"/>
    </row>
    <row r="42" spans="1:6" x14ac:dyDescent="0.25">
      <c r="A42" s="46" t="s">
        <v>254</v>
      </c>
      <c r="B42" s="46" t="s">
        <v>253</v>
      </c>
      <c r="C42" s="46" t="s">
        <v>26</v>
      </c>
      <c r="D42" s="46">
        <v>19</v>
      </c>
      <c r="E42" s="46">
        <v>0.15</v>
      </c>
      <c r="F42" s="47"/>
    </row>
    <row r="43" spans="1:6" x14ac:dyDescent="0.25">
      <c r="A43" s="46" t="s">
        <v>252</v>
      </c>
      <c r="B43" s="46" t="s">
        <v>251</v>
      </c>
      <c r="C43" s="46" t="s">
        <v>25</v>
      </c>
      <c r="D43" s="46">
        <v>7.8</v>
      </c>
      <c r="E43" s="46">
        <v>0.05</v>
      </c>
      <c r="F43" s="47"/>
    </row>
    <row r="44" spans="1:6" x14ac:dyDescent="0.25">
      <c r="A44" s="46" t="s">
        <v>250</v>
      </c>
      <c r="B44" s="46" t="s">
        <v>249</v>
      </c>
      <c r="C44" s="46" t="s">
        <v>26</v>
      </c>
      <c r="D44" s="46">
        <v>55</v>
      </c>
      <c r="E44" s="46">
        <v>0.12</v>
      </c>
      <c r="F44" s="47"/>
    </row>
    <row r="45" spans="1:6" x14ac:dyDescent="0.25">
      <c r="A45" s="46" t="s">
        <v>248</v>
      </c>
      <c r="B45" s="46" t="s">
        <v>247</v>
      </c>
      <c r="C45" s="46" t="s">
        <v>24</v>
      </c>
      <c r="D45" s="46">
        <v>0.8</v>
      </c>
      <c r="E45" s="46">
        <v>0</v>
      </c>
      <c r="F45" s="47"/>
    </row>
    <row r="46" spans="1:6" x14ac:dyDescent="0.25">
      <c r="A46" s="46" t="s">
        <v>246</v>
      </c>
      <c r="B46" s="46" t="s">
        <v>245</v>
      </c>
      <c r="C46" s="46" t="s">
        <v>26</v>
      </c>
      <c r="D46" s="46">
        <v>140</v>
      </c>
      <c r="E46" s="46">
        <v>0.2</v>
      </c>
      <c r="F46" s="47"/>
    </row>
    <row r="47" spans="1:6" x14ac:dyDescent="0.25">
      <c r="A47" s="46" t="s">
        <v>244</v>
      </c>
      <c r="B47" s="46" t="s">
        <v>243</v>
      </c>
      <c r="C47" s="46" t="s">
        <v>26</v>
      </c>
      <c r="D47" s="46">
        <v>199</v>
      </c>
      <c r="E47" s="46">
        <v>0.25</v>
      </c>
      <c r="F47" s="47"/>
    </row>
    <row r="48" spans="1:6" x14ac:dyDescent="0.25">
      <c r="A48" s="46" t="s">
        <v>242</v>
      </c>
      <c r="B48" s="46" t="s">
        <v>241</v>
      </c>
      <c r="C48" s="46" t="s">
        <v>26</v>
      </c>
      <c r="D48" s="46">
        <v>45</v>
      </c>
      <c r="E48" s="46">
        <v>0.1</v>
      </c>
      <c r="F48" s="47"/>
    </row>
    <row r="49" spans="1:6" x14ac:dyDescent="0.25">
      <c r="A49" s="46" t="s">
        <v>240</v>
      </c>
      <c r="B49" s="46" t="s">
        <v>239</v>
      </c>
      <c r="C49" s="46" t="s">
        <v>26</v>
      </c>
      <c r="D49" s="46">
        <v>160</v>
      </c>
      <c r="E49" s="46">
        <v>0.18</v>
      </c>
      <c r="F49" s="47"/>
    </row>
    <row r="50" spans="1:6" x14ac:dyDescent="0.25">
      <c r="A50" s="46" t="s">
        <v>238</v>
      </c>
      <c r="B50" s="46" t="s">
        <v>237</v>
      </c>
      <c r="C50" s="46" t="s">
        <v>26</v>
      </c>
      <c r="D50" s="46">
        <v>30</v>
      </c>
      <c r="E50" s="46">
        <v>0.08</v>
      </c>
      <c r="F50" s="47"/>
    </row>
    <row r="51" spans="1:6" x14ac:dyDescent="0.25">
      <c r="A51" s="46" t="s">
        <v>236</v>
      </c>
      <c r="B51" s="46" t="s">
        <v>235</v>
      </c>
      <c r="C51" s="46" t="s">
        <v>26</v>
      </c>
      <c r="D51" s="46">
        <v>22</v>
      </c>
      <c r="E51" s="46">
        <v>0.05</v>
      </c>
      <c r="F51" s="47"/>
    </row>
    <row r="52" spans="1:6" x14ac:dyDescent="0.25">
      <c r="A52" s="46" t="s">
        <v>234</v>
      </c>
      <c r="B52" s="46" t="s">
        <v>233</v>
      </c>
      <c r="C52" s="46" t="s">
        <v>39</v>
      </c>
      <c r="D52" s="46">
        <v>0.5</v>
      </c>
      <c r="E52" s="46">
        <v>0</v>
      </c>
      <c r="F52" s="47"/>
    </row>
    <row r="53" spans="1:6" x14ac:dyDescent="0.25">
      <c r="A53" s="46" t="s">
        <v>232</v>
      </c>
      <c r="B53" s="46" t="s">
        <v>231</v>
      </c>
      <c r="C53" s="46" t="s">
        <v>39</v>
      </c>
      <c r="D53" s="46">
        <v>4.5</v>
      </c>
      <c r="E53" s="46">
        <v>0.1</v>
      </c>
      <c r="F53" s="47"/>
    </row>
    <row r="54" spans="1:6" x14ac:dyDescent="0.25">
      <c r="A54" s="46" t="s">
        <v>230</v>
      </c>
      <c r="B54" s="46" t="s">
        <v>229</v>
      </c>
      <c r="C54" s="46" t="s">
        <v>25</v>
      </c>
      <c r="D54" s="46">
        <v>0.3</v>
      </c>
      <c r="E54" s="46">
        <v>0</v>
      </c>
      <c r="F54" s="47"/>
    </row>
    <row r="55" spans="1:6" x14ac:dyDescent="0.25">
      <c r="A55" s="46" t="s">
        <v>228</v>
      </c>
      <c r="B55" s="46" t="s">
        <v>227</v>
      </c>
      <c r="C55" s="46" t="s">
        <v>25</v>
      </c>
      <c r="D55" s="46">
        <v>0.18</v>
      </c>
      <c r="E55" s="46">
        <v>0</v>
      </c>
      <c r="F55" s="47"/>
    </row>
    <row r="56" spans="1:6" x14ac:dyDescent="0.25">
      <c r="A56" s="46" t="s">
        <v>226</v>
      </c>
      <c r="B56" s="46" t="s">
        <v>225</v>
      </c>
      <c r="C56" s="46" t="s">
        <v>26</v>
      </c>
      <c r="D56" s="46">
        <v>6</v>
      </c>
      <c r="E56" s="46">
        <v>0.03</v>
      </c>
      <c r="F56" s="47"/>
    </row>
    <row r="57" spans="1:6" x14ac:dyDescent="0.25">
      <c r="A57" s="46" t="s">
        <v>224</v>
      </c>
      <c r="B57" s="46" t="s">
        <v>223</v>
      </c>
      <c r="C57" s="46" t="s">
        <v>26</v>
      </c>
      <c r="D57" s="46">
        <v>2.5</v>
      </c>
      <c r="E57" s="46">
        <v>0</v>
      </c>
      <c r="F57" s="47"/>
    </row>
    <row r="58" spans="1:6" x14ac:dyDescent="0.25">
      <c r="A58" s="46" t="s">
        <v>222</v>
      </c>
      <c r="B58" s="46" t="s">
        <v>221</v>
      </c>
      <c r="C58" s="46" t="s">
        <v>26</v>
      </c>
      <c r="D58" s="46">
        <v>3.8</v>
      </c>
      <c r="E58" s="46">
        <v>0</v>
      </c>
      <c r="F58" s="47"/>
    </row>
    <row r="59" spans="1:6" x14ac:dyDescent="0.25">
      <c r="A59" s="46" t="s">
        <v>220</v>
      </c>
      <c r="B59" s="46" t="s">
        <v>219</v>
      </c>
      <c r="C59" s="46" t="s">
        <v>26</v>
      </c>
      <c r="D59" s="46">
        <v>55</v>
      </c>
      <c r="E59" s="46">
        <v>0.15</v>
      </c>
      <c r="F59" s="47"/>
    </row>
    <row r="60" spans="1:6" x14ac:dyDescent="0.25">
      <c r="A60" s="46" t="s">
        <v>218</v>
      </c>
      <c r="B60" s="46" t="s">
        <v>217</v>
      </c>
      <c r="C60" s="46" t="s">
        <v>26</v>
      </c>
      <c r="D60" s="46">
        <v>15</v>
      </c>
      <c r="E60" s="46">
        <v>7.0000000000000007E-2</v>
      </c>
      <c r="F60" s="47"/>
    </row>
    <row r="61" spans="1:6" x14ac:dyDescent="0.25">
      <c r="A61" s="46" t="s">
        <v>216</v>
      </c>
      <c r="B61" s="46" t="s">
        <v>215</v>
      </c>
      <c r="C61" s="46" t="s">
        <v>26</v>
      </c>
      <c r="D61" s="46">
        <v>22</v>
      </c>
      <c r="E61" s="46">
        <v>0.1</v>
      </c>
      <c r="F61" s="47"/>
    </row>
    <row r="62" spans="1:6" x14ac:dyDescent="0.25">
      <c r="A62" s="46" t="s">
        <v>214</v>
      </c>
      <c r="B62" s="46" t="s">
        <v>213</v>
      </c>
      <c r="C62" s="46" t="s">
        <v>55</v>
      </c>
      <c r="D62" s="46">
        <v>28</v>
      </c>
      <c r="E62" s="46">
        <v>0.05</v>
      </c>
      <c r="F62" s="47"/>
    </row>
    <row r="63" spans="1:6" x14ac:dyDescent="0.25">
      <c r="F63" s="47"/>
    </row>
    <row r="64" spans="1:6" x14ac:dyDescent="0.25">
      <c r="F64" s="47"/>
    </row>
    <row r="65" spans="6:6" x14ac:dyDescent="0.25">
      <c r="F65" s="47"/>
    </row>
    <row r="66" spans="6:6" x14ac:dyDescent="0.25">
      <c r="F66" s="47"/>
    </row>
    <row r="67" spans="6:6" x14ac:dyDescent="0.25">
      <c r="F67" s="47"/>
    </row>
    <row r="68" spans="6:6" x14ac:dyDescent="0.25">
      <c r="F68" s="47"/>
    </row>
    <row r="69" spans="6:6" x14ac:dyDescent="0.25">
      <c r="F69" s="47"/>
    </row>
    <row r="70" spans="6:6" x14ac:dyDescent="0.25">
      <c r="F70" s="47"/>
    </row>
    <row r="71" spans="6:6" x14ac:dyDescent="0.25">
      <c r="F71" s="47"/>
    </row>
    <row r="72" spans="6:6" x14ac:dyDescent="0.25">
      <c r="F72" s="47"/>
    </row>
    <row r="73" spans="6:6" x14ac:dyDescent="0.25">
      <c r="F73" s="47"/>
    </row>
    <row r="74" spans="6:6" x14ac:dyDescent="0.25">
      <c r="F74" s="47"/>
    </row>
    <row r="75" spans="6:6" x14ac:dyDescent="0.25">
      <c r="F75" s="47"/>
    </row>
    <row r="76" spans="6:6" x14ac:dyDescent="0.25">
      <c r="F76" s="47"/>
    </row>
    <row r="77" spans="6:6" x14ac:dyDescent="0.25">
      <c r="F77" s="47"/>
    </row>
    <row r="78" spans="6:6" x14ac:dyDescent="0.25">
      <c r="F78" s="47"/>
    </row>
    <row r="79" spans="6:6" x14ac:dyDescent="0.25">
      <c r="F79" s="47"/>
    </row>
    <row r="80" spans="6:6" x14ac:dyDescent="0.25">
      <c r="F80" s="47"/>
    </row>
    <row r="81" spans="6:6" x14ac:dyDescent="0.25">
      <c r="F81" s="47"/>
    </row>
    <row r="82" spans="6:6" x14ac:dyDescent="0.25">
      <c r="F82" s="47"/>
    </row>
    <row r="83" spans="6:6" x14ac:dyDescent="0.25">
      <c r="F83" s="47"/>
    </row>
    <row r="84" spans="6:6" x14ac:dyDescent="0.25">
      <c r="F84" s="47"/>
    </row>
    <row r="85" spans="6:6" x14ac:dyDescent="0.25">
      <c r="F85" s="47"/>
    </row>
    <row r="86" spans="6:6" x14ac:dyDescent="0.25">
      <c r="F86" s="47"/>
    </row>
    <row r="87" spans="6:6" x14ac:dyDescent="0.25">
      <c r="F87" s="47"/>
    </row>
    <row r="88" spans="6:6" x14ac:dyDescent="0.25">
      <c r="F88" s="47"/>
    </row>
    <row r="89" spans="6:6" x14ac:dyDescent="0.25">
      <c r="F89" s="47"/>
    </row>
    <row r="90" spans="6:6" x14ac:dyDescent="0.25">
      <c r="F90" s="47"/>
    </row>
    <row r="91" spans="6:6" x14ac:dyDescent="0.25">
      <c r="F91" s="47"/>
    </row>
    <row r="92" spans="6:6" x14ac:dyDescent="0.25">
      <c r="F92" s="47"/>
    </row>
    <row r="93" spans="6:6" x14ac:dyDescent="0.25">
      <c r="F93" s="47"/>
    </row>
    <row r="94" spans="6:6" x14ac:dyDescent="0.25">
      <c r="F94" s="47"/>
    </row>
    <row r="95" spans="6:6" x14ac:dyDescent="0.25">
      <c r="F95" s="47"/>
    </row>
    <row r="96" spans="6:6" x14ac:dyDescent="0.25">
      <c r="F96" s="47"/>
    </row>
    <row r="97" spans="6:6" x14ac:dyDescent="0.25">
      <c r="F97" s="47"/>
    </row>
    <row r="98" spans="6:6" x14ac:dyDescent="0.25">
      <c r="F98" s="47"/>
    </row>
    <row r="99" spans="6:6" x14ac:dyDescent="0.25">
      <c r="F99" s="47"/>
    </row>
    <row r="100" spans="6:6" x14ac:dyDescent="0.25">
      <c r="F100" s="47"/>
    </row>
    <row r="101" spans="6:6" x14ac:dyDescent="0.25">
      <c r="F101" s="47"/>
    </row>
    <row r="102" spans="6:6" x14ac:dyDescent="0.25">
      <c r="F102" s="47"/>
    </row>
    <row r="103" spans="6:6" x14ac:dyDescent="0.25">
      <c r="F103" s="47"/>
    </row>
    <row r="104" spans="6:6" x14ac:dyDescent="0.25">
      <c r="F104" s="47"/>
    </row>
    <row r="105" spans="6:6" x14ac:dyDescent="0.25">
      <c r="F105" s="47"/>
    </row>
    <row r="106" spans="6:6" x14ac:dyDescent="0.25">
      <c r="F106" s="47"/>
    </row>
    <row r="107" spans="6:6" x14ac:dyDescent="0.25">
      <c r="F107" s="47"/>
    </row>
    <row r="108" spans="6:6" x14ac:dyDescent="0.25">
      <c r="F108" s="47"/>
    </row>
    <row r="109" spans="6:6" x14ac:dyDescent="0.25">
      <c r="F109" s="47"/>
    </row>
    <row r="110" spans="6:6" x14ac:dyDescent="0.25">
      <c r="F110" s="47"/>
    </row>
    <row r="111" spans="6:6" x14ac:dyDescent="0.25">
      <c r="F111" s="47"/>
    </row>
    <row r="112" spans="6:6" x14ac:dyDescent="0.25">
      <c r="F112" s="47"/>
    </row>
    <row r="113" spans="6:6" x14ac:dyDescent="0.25">
      <c r="F113" s="47"/>
    </row>
    <row r="114" spans="6:6" x14ac:dyDescent="0.25">
      <c r="F114" s="47"/>
    </row>
    <row r="115" spans="6:6" x14ac:dyDescent="0.25">
      <c r="F115" s="47"/>
    </row>
    <row r="116" spans="6:6" x14ac:dyDescent="0.25">
      <c r="F116" s="47"/>
    </row>
    <row r="117" spans="6:6" x14ac:dyDescent="0.25">
      <c r="F117" s="47"/>
    </row>
    <row r="118" spans="6:6" x14ac:dyDescent="0.25">
      <c r="F118" s="47"/>
    </row>
    <row r="119" spans="6:6" x14ac:dyDescent="0.25">
      <c r="F119" s="47"/>
    </row>
    <row r="120" spans="6:6" x14ac:dyDescent="0.25">
      <c r="F120" s="47"/>
    </row>
    <row r="121" spans="6:6" x14ac:dyDescent="0.25">
      <c r="F121" s="47"/>
    </row>
    <row r="122" spans="6:6" x14ac:dyDescent="0.25">
      <c r="F122" s="47"/>
    </row>
    <row r="123" spans="6:6" x14ac:dyDescent="0.25">
      <c r="F123" s="47"/>
    </row>
    <row r="124" spans="6:6" x14ac:dyDescent="0.25">
      <c r="F124" s="47"/>
    </row>
    <row r="125" spans="6:6" x14ac:dyDescent="0.25">
      <c r="F125" s="47"/>
    </row>
    <row r="126" spans="6:6" x14ac:dyDescent="0.25">
      <c r="F126" s="47"/>
    </row>
    <row r="127" spans="6:6" x14ac:dyDescent="0.25">
      <c r="F127" s="47"/>
    </row>
    <row r="128" spans="6:6" x14ac:dyDescent="0.25">
      <c r="F128" s="47"/>
    </row>
    <row r="129" spans="6:6" x14ac:dyDescent="0.25">
      <c r="F129" s="47"/>
    </row>
    <row r="130" spans="6:6" x14ac:dyDescent="0.25">
      <c r="F130" s="47"/>
    </row>
    <row r="131" spans="6:6" x14ac:dyDescent="0.25">
      <c r="F131" s="47"/>
    </row>
    <row r="132" spans="6:6" x14ac:dyDescent="0.25">
      <c r="F132" s="47"/>
    </row>
    <row r="133" spans="6:6" x14ac:dyDescent="0.25">
      <c r="F133" s="47"/>
    </row>
    <row r="134" spans="6:6" x14ac:dyDescent="0.25">
      <c r="F134" s="47"/>
    </row>
    <row r="135" spans="6:6" x14ac:dyDescent="0.25">
      <c r="F135" s="47"/>
    </row>
    <row r="136" spans="6:6" x14ac:dyDescent="0.25">
      <c r="F136" s="47"/>
    </row>
    <row r="137" spans="6:6" x14ac:dyDescent="0.25">
      <c r="F137" s="47"/>
    </row>
    <row r="138" spans="6:6" x14ac:dyDescent="0.25">
      <c r="F138" s="47"/>
    </row>
    <row r="139" spans="6:6" x14ac:dyDescent="0.25">
      <c r="F139" s="47"/>
    </row>
    <row r="140" spans="6:6" x14ac:dyDescent="0.25">
      <c r="F140" s="47"/>
    </row>
    <row r="141" spans="6:6" x14ac:dyDescent="0.25">
      <c r="F141" s="47"/>
    </row>
    <row r="142" spans="6:6" x14ac:dyDescent="0.25">
      <c r="F142" s="47"/>
    </row>
    <row r="143" spans="6:6" x14ac:dyDescent="0.25">
      <c r="F143" s="47"/>
    </row>
    <row r="144" spans="6:6" x14ac:dyDescent="0.25">
      <c r="F144" s="47"/>
    </row>
    <row r="145" spans="6:6" x14ac:dyDescent="0.25">
      <c r="F145" s="47"/>
    </row>
    <row r="146" spans="6:6" x14ac:dyDescent="0.25">
      <c r="F146" s="47"/>
    </row>
    <row r="147" spans="6:6" x14ac:dyDescent="0.25">
      <c r="F147" s="47"/>
    </row>
    <row r="148" spans="6:6" x14ac:dyDescent="0.25">
      <c r="F148" s="47"/>
    </row>
    <row r="149" spans="6:6" x14ac:dyDescent="0.25">
      <c r="F149" s="47"/>
    </row>
    <row r="150" spans="6:6" x14ac:dyDescent="0.25">
      <c r="F150" s="47"/>
    </row>
    <row r="151" spans="6:6" x14ac:dyDescent="0.25">
      <c r="F151" s="47"/>
    </row>
    <row r="152" spans="6:6" x14ac:dyDescent="0.25">
      <c r="F152" s="47"/>
    </row>
    <row r="153" spans="6:6" x14ac:dyDescent="0.25">
      <c r="F153" s="47"/>
    </row>
    <row r="154" spans="6:6" x14ac:dyDescent="0.25">
      <c r="F154" s="47"/>
    </row>
    <row r="155" spans="6:6" x14ac:dyDescent="0.25">
      <c r="F155" s="47"/>
    </row>
    <row r="156" spans="6:6" x14ac:dyDescent="0.25">
      <c r="F156" s="47"/>
    </row>
    <row r="157" spans="6:6" x14ac:dyDescent="0.25">
      <c r="F157" s="47"/>
    </row>
    <row r="158" spans="6:6" x14ac:dyDescent="0.25">
      <c r="F158" s="47"/>
    </row>
    <row r="159" spans="6:6" x14ac:dyDescent="0.25">
      <c r="F159" s="47"/>
    </row>
    <row r="160" spans="6:6" x14ac:dyDescent="0.25">
      <c r="F160" s="47"/>
    </row>
    <row r="161" spans="6:6" x14ac:dyDescent="0.25">
      <c r="F161" s="47"/>
    </row>
    <row r="162" spans="6:6" x14ac:dyDescent="0.25">
      <c r="F162" s="47"/>
    </row>
    <row r="163" spans="6:6" x14ac:dyDescent="0.25">
      <c r="F163" s="47"/>
    </row>
    <row r="164" spans="6:6" x14ac:dyDescent="0.25">
      <c r="F164" s="47"/>
    </row>
    <row r="165" spans="6:6" x14ac:dyDescent="0.25">
      <c r="F165" s="47"/>
    </row>
    <row r="166" spans="6:6" x14ac:dyDescent="0.25">
      <c r="F166" s="47"/>
    </row>
    <row r="167" spans="6:6" x14ac:dyDescent="0.25">
      <c r="F167" s="47"/>
    </row>
    <row r="168" spans="6:6" x14ac:dyDescent="0.25">
      <c r="F168" s="47"/>
    </row>
    <row r="169" spans="6:6" x14ac:dyDescent="0.25">
      <c r="F169" s="47"/>
    </row>
    <row r="170" spans="6:6" x14ac:dyDescent="0.25">
      <c r="F170" s="47"/>
    </row>
    <row r="171" spans="6:6" x14ac:dyDescent="0.25">
      <c r="F171" s="47"/>
    </row>
    <row r="172" spans="6:6" x14ac:dyDescent="0.25">
      <c r="F172" s="47"/>
    </row>
    <row r="173" spans="6:6" x14ac:dyDescent="0.25">
      <c r="F173" s="47"/>
    </row>
    <row r="174" spans="6:6" x14ac:dyDescent="0.25">
      <c r="F174" s="47"/>
    </row>
    <row r="175" spans="6:6" x14ac:dyDescent="0.25">
      <c r="F175" s="47"/>
    </row>
    <row r="176" spans="6:6" x14ac:dyDescent="0.25">
      <c r="F176" s="47"/>
    </row>
    <row r="177" spans="6:6" x14ac:dyDescent="0.25">
      <c r="F177" s="47"/>
    </row>
    <row r="178" spans="6:6" x14ac:dyDescent="0.25">
      <c r="F178" s="47"/>
    </row>
    <row r="179" spans="6:6" x14ac:dyDescent="0.25">
      <c r="F179" s="47"/>
    </row>
    <row r="180" spans="6:6" x14ac:dyDescent="0.25">
      <c r="F180" s="47"/>
    </row>
    <row r="181" spans="6:6" x14ac:dyDescent="0.25">
      <c r="F181" s="47"/>
    </row>
    <row r="182" spans="6:6" x14ac:dyDescent="0.25">
      <c r="F182" s="47"/>
    </row>
    <row r="183" spans="6:6" x14ac:dyDescent="0.25">
      <c r="F183" s="47"/>
    </row>
    <row r="184" spans="6:6" x14ac:dyDescent="0.25">
      <c r="F184" s="47"/>
    </row>
    <row r="185" spans="6:6" x14ac:dyDescent="0.25">
      <c r="F185" s="47"/>
    </row>
    <row r="186" spans="6:6" x14ac:dyDescent="0.25">
      <c r="F186" s="47"/>
    </row>
    <row r="187" spans="6:6" x14ac:dyDescent="0.25">
      <c r="F187" s="47"/>
    </row>
    <row r="188" spans="6:6" x14ac:dyDescent="0.25">
      <c r="F188" s="47"/>
    </row>
    <row r="189" spans="6:6" x14ac:dyDescent="0.25">
      <c r="F189" s="47"/>
    </row>
    <row r="190" spans="6:6" x14ac:dyDescent="0.25">
      <c r="F190" s="47"/>
    </row>
    <row r="191" spans="6:6" x14ac:dyDescent="0.25">
      <c r="F191" s="47"/>
    </row>
    <row r="192" spans="6:6" x14ac:dyDescent="0.25">
      <c r="F192" s="47"/>
    </row>
    <row r="193" spans="6:6" x14ac:dyDescent="0.25">
      <c r="F193" s="47"/>
    </row>
    <row r="194" spans="6:6" x14ac:dyDescent="0.25">
      <c r="F194" s="47"/>
    </row>
    <row r="195" spans="6:6" x14ac:dyDescent="0.25">
      <c r="F195" s="47"/>
    </row>
    <row r="196" spans="6:6" x14ac:dyDescent="0.25">
      <c r="F196" s="47"/>
    </row>
    <row r="197" spans="6:6" x14ac:dyDescent="0.25">
      <c r="F197" s="47"/>
    </row>
    <row r="198" spans="6:6" x14ac:dyDescent="0.25">
      <c r="F198" s="47"/>
    </row>
    <row r="199" spans="6:6" x14ac:dyDescent="0.25">
      <c r="F199" s="47"/>
    </row>
    <row r="200" spans="6:6" x14ac:dyDescent="0.25">
      <c r="F200" s="47"/>
    </row>
    <row r="201" spans="6:6" x14ac:dyDescent="0.25">
      <c r="F201" s="47"/>
    </row>
    <row r="202" spans="6:6" x14ac:dyDescent="0.25">
      <c r="F202" s="47"/>
    </row>
    <row r="203" spans="6:6" x14ac:dyDescent="0.25">
      <c r="F203" s="47"/>
    </row>
    <row r="204" spans="6:6" x14ac:dyDescent="0.25">
      <c r="F204" s="47"/>
    </row>
    <row r="205" spans="6:6" x14ac:dyDescent="0.25">
      <c r="F205" s="47"/>
    </row>
    <row r="206" spans="6:6" x14ac:dyDescent="0.25">
      <c r="F206" s="47"/>
    </row>
    <row r="207" spans="6:6" x14ac:dyDescent="0.25">
      <c r="F207" s="47"/>
    </row>
    <row r="208" spans="6:6" x14ac:dyDescent="0.25">
      <c r="F208" s="47"/>
    </row>
    <row r="209" spans="6:6" x14ac:dyDescent="0.25">
      <c r="F209" s="47"/>
    </row>
    <row r="210" spans="6:6" x14ac:dyDescent="0.25">
      <c r="F210" s="47"/>
    </row>
    <row r="211" spans="6:6" x14ac:dyDescent="0.25">
      <c r="F211" s="47"/>
    </row>
    <row r="212" spans="6:6" x14ac:dyDescent="0.25">
      <c r="F212" s="47"/>
    </row>
    <row r="213" spans="6:6" x14ac:dyDescent="0.25">
      <c r="F213" s="47"/>
    </row>
    <row r="214" spans="6:6" x14ac:dyDescent="0.25">
      <c r="F214" s="47"/>
    </row>
    <row r="215" spans="6:6" x14ac:dyDescent="0.25">
      <c r="F215" s="47"/>
    </row>
    <row r="216" spans="6:6" x14ac:dyDescent="0.25">
      <c r="F216" s="47"/>
    </row>
    <row r="217" spans="6:6" x14ac:dyDescent="0.25">
      <c r="F217" s="47"/>
    </row>
    <row r="218" spans="6:6" x14ac:dyDescent="0.25">
      <c r="F218" s="47"/>
    </row>
    <row r="219" spans="6:6" x14ac:dyDescent="0.25">
      <c r="F219" s="47"/>
    </row>
    <row r="220" spans="6:6" x14ac:dyDescent="0.25">
      <c r="F220" s="47"/>
    </row>
    <row r="221" spans="6:6" x14ac:dyDescent="0.25">
      <c r="F221" s="47"/>
    </row>
    <row r="222" spans="6:6" x14ac:dyDescent="0.25">
      <c r="F222" s="47"/>
    </row>
    <row r="223" spans="6:6" x14ac:dyDescent="0.25">
      <c r="F223" s="47"/>
    </row>
    <row r="224" spans="6:6" x14ac:dyDescent="0.25">
      <c r="F224" s="47"/>
    </row>
    <row r="225" spans="6:6" x14ac:dyDescent="0.25">
      <c r="F225" s="47"/>
    </row>
    <row r="226" spans="6:6" x14ac:dyDescent="0.25">
      <c r="F226" s="47"/>
    </row>
    <row r="227" spans="6:6" x14ac:dyDescent="0.25">
      <c r="F227" s="47"/>
    </row>
    <row r="228" spans="6:6" x14ac:dyDescent="0.25">
      <c r="F228" s="47"/>
    </row>
    <row r="229" spans="6:6" x14ac:dyDescent="0.25">
      <c r="F229" s="47"/>
    </row>
    <row r="230" spans="6:6" x14ac:dyDescent="0.25">
      <c r="F230" s="47"/>
    </row>
    <row r="231" spans="6:6" x14ac:dyDescent="0.25">
      <c r="F231" s="47"/>
    </row>
    <row r="232" spans="6:6" x14ac:dyDescent="0.25">
      <c r="F232" s="47"/>
    </row>
    <row r="233" spans="6:6" x14ac:dyDescent="0.25">
      <c r="F233" s="47"/>
    </row>
    <row r="234" spans="6:6" x14ac:dyDescent="0.25">
      <c r="F234" s="47"/>
    </row>
    <row r="235" spans="6:6" x14ac:dyDescent="0.25">
      <c r="F235" s="47"/>
    </row>
    <row r="236" spans="6:6" x14ac:dyDescent="0.25">
      <c r="F236" s="47"/>
    </row>
    <row r="237" spans="6:6" x14ac:dyDescent="0.25">
      <c r="F237" s="47"/>
    </row>
    <row r="238" spans="6:6" x14ac:dyDescent="0.25">
      <c r="F238" s="47"/>
    </row>
    <row r="239" spans="6:6" x14ac:dyDescent="0.25">
      <c r="F239" s="47"/>
    </row>
    <row r="240" spans="6:6" x14ac:dyDescent="0.25">
      <c r="F240" s="47"/>
    </row>
    <row r="241" spans="6:6" x14ac:dyDescent="0.25">
      <c r="F241" s="47"/>
    </row>
    <row r="242" spans="6:6" x14ac:dyDescent="0.25">
      <c r="F242" s="47"/>
    </row>
    <row r="243" spans="6:6" x14ac:dyDescent="0.25">
      <c r="F243" s="47"/>
    </row>
    <row r="244" spans="6:6" x14ac:dyDescent="0.25">
      <c r="F244" s="47"/>
    </row>
    <row r="245" spans="6:6" x14ac:dyDescent="0.25">
      <c r="F245" s="47"/>
    </row>
    <row r="246" spans="6:6" x14ac:dyDescent="0.25">
      <c r="F246" s="47"/>
    </row>
    <row r="247" spans="6:6" x14ac:dyDescent="0.25">
      <c r="F247" s="47"/>
    </row>
    <row r="248" spans="6:6" x14ac:dyDescent="0.25">
      <c r="F248" s="47"/>
    </row>
    <row r="249" spans="6:6" x14ac:dyDescent="0.25">
      <c r="F249" s="47"/>
    </row>
    <row r="250" spans="6:6" x14ac:dyDescent="0.25">
      <c r="F250" s="47"/>
    </row>
    <row r="251" spans="6:6" x14ac:dyDescent="0.25">
      <c r="F251" s="47"/>
    </row>
    <row r="252" spans="6:6" x14ac:dyDescent="0.25">
      <c r="F252" s="47"/>
    </row>
    <row r="253" spans="6:6" x14ac:dyDescent="0.25">
      <c r="F253" s="47"/>
    </row>
    <row r="254" spans="6:6" x14ac:dyDescent="0.25">
      <c r="F254" s="47"/>
    </row>
    <row r="255" spans="6:6" x14ac:dyDescent="0.25">
      <c r="F255" s="47"/>
    </row>
    <row r="256" spans="6:6" x14ac:dyDescent="0.25">
      <c r="F256" s="47"/>
    </row>
    <row r="257" spans="6:6" x14ac:dyDescent="0.25">
      <c r="F257" s="47"/>
    </row>
    <row r="258" spans="6:6" x14ac:dyDescent="0.25">
      <c r="F258" s="47"/>
    </row>
    <row r="259" spans="6:6" x14ac:dyDescent="0.25">
      <c r="F259" s="47"/>
    </row>
    <row r="260" spans="6:6" x14ac:dyDescent="0.25">
      <c r="F260" s="47"/>
    </row>
    <row r="261" spans="6:6" x14ac:dyDescent="0.25">
      <c r="F261" s="47"/>
    </row>
    <row r="262" spans="6:6" x14ac:dyDescent="0.25">
      <c r="F262" s="47"/>
    </row>
    <row r="263" spans="6:6" x14ac:dyDescent="0.25">
      <c r="F263" s="47"/>
    </row>
    <row r="264" spans="6:6" x14ac:dyDescent="0.25">
      <c r="F264" s="47"/>
    </row>
    <row r="265" spans="6:6" x14ac:dyDescent="0.25">
      <c r="F265" s="47"/>
    </row>
    <row r="266" spans="6:6" x14ac:dyDescent="0.25">
      <c r="F266" s="47"/>
    </row>
    <row r="267" spans="6:6" x14ac:dyDescent="0.25">
      <c r="F267" s="47"/>
    </row>
    <row r="268" spans="6:6" x14ac:dyDescent="0.25">
      <c r="F268" s="47"/>
    </row>
    <row r="269" spans="6:6" x14ac:dyDescent="0.25">
      <c r="F269" s="47"/>
    </row>
    <row r="270" spans="6:6" x14ac:dyDescent="0.25">
      <c r="F270" s="47"/>
    </row>
    <row r="271" spans="6:6" x14ac:dyDescent="0.25">
      <c r="F271" s="47"/>
    </row>
    <row r="272" spans="6:6" x14ac:dyDescent="0.25">
      <c r="F272" s="47"/>
    </row>
    <row r="273" spans="6:6" x14ac:dyDescent="0.25">
      <c r="F273" s="47"/>
    </row>
    <row r="274" spans="6:6" x14ac:dyDescent="0.25">
      <c r="F274" s="47"/>
    </row>
    <row r="275" spans="6:6" x14ac:dyDescent="0.25">
      <c r="F275" s="47"/>
    </row>
    <row r="276" spans="6:6" x14ac:dyDescent="0.25">
      <c r="F276" s="47"/>
    </row>
    <row r="277" spans="6:6" x14ac:dyDescent="0.25">
      <c r="F277" s="47"/>
    </row>
    <row r="278" spans="6:6" x14ac:dyDescent="0.25">
      <c r="F278" s="47"/>
    </row>
    <row r="279" spans="6:6" x14ac:dyDescent="0.25">
      <c r="F279" s="47"/>
    </row>
    <row r="280" spans="6:6" x14ac:dyDescent="0.25">
      <c r="F280" s="47"/>
    </row>
    <row r="281" spans="6:6" x14ac:dyDescent="0.25">
      <c r="F281" s="47"/>
    </row>
    <row r="282" spans="6:6" x14ac:dyDescent="0.25">
      <c r="F282" s="47"/>
    </row>
    <row r="283" spans="6:6" x14ac:dyDescent="0.25">
      <c r="F283" s="47"/>
    </row>
    <row r="284" spans="6:6" x14ac:dyDescent="0.25">
      <c r="F284" s="47"/>
    </row>
    <row r="285" spans="6:6" x14ac:dyDescent="0.25">
      <c r="F285" s="47"/>
    </row>
    <row r="286" spans="6:6" x14ac:dyDescent="0.25">
      <c r="F286" s="47"/>
    </row>
    <row r="287" spans="6:6" x14ac:dyDescent="0.25">
      <c r="F287" s="47"/>
    </row>
    <row r="288" spans="6:6" x14ac:dyDescent="0.25">
      <c r="F288" s="47"/>
    </row>
    <row r="289" spans="6:6" x14ac:dyDescent="0.25">
      <c r="F289" s="47"/>
    </row>
    <row r="290" spans="6:6" x14ac:dyDescent="0.25">
      <c r="F290" s="47"/>
    </row>
    <row r="291" spans="6:6" x14ac:dyDescent="0.25">
      <c r="F291" s="47"/>
    </row>
    <row r="292" spans="6:6" x14ac:dyDescent="0.25">
      <c r="F292" s="47"/>
    </row>
    <row r="293" spans="6:6" x14ac:dyDescent="0.25">
      <c r="F293" s="47"/>
    </row>
    <row r="294" spans="6:6" x14ac:dyDescent="0.25">
      <c r="F294" s="47"/>
    </row>
    <row r="295" spans="6:6" x14ac:dyDescent="0.25">
      <c r="F295" s="47"/>
    </row>
    <row r="296" spans="6:6" x14ac:dyDescent="0.25">
      <c r="F296" s="47"/>
    </row>
    <row r="297" spans="6:6" x14ac:dyDescent="0.25">
      <c r="F297" s="47"/>
    </row>
    <row r="298" spans="6:6" x14ac:dyDescent="0.25">
      <c r="F298" s="47"/>
    </row>
    <row r="299" spans="6:6" x14ac:dyDescent="0.25">
      <c r="F299" s="47"/>
    </row>
    <row r="300" spans="6:6" x14ac:dyDescent="0.25">
      <c r="F300" s="47"/>
    </row>
    <row r="301" spans="6:6" x14ac:dyDescent="0.25">
      <c r="F301" s="47"/>
    </row>
    <row r="302" spans="6:6" x14ac:dyDescent="0.25">
      <c r="F302" s="47"/>
    </row>
    <row r="303" spans="6:6" x14ac:dyDescent="0.25">
      <c r="F303" s="47"/>
    </row>
    <row r="304" spans="6:6" x14ac:dyDescent="0.25">
      <c r="F304" s="47"/>
    </row>
    <row r="305" spans="6:6" x14ac:dyDescent="0.25">
      <c r="F305" s="47"/>
    </row>
    <row r="306" spans="6:6" x14ac:dyDescent="0.25">
      <c r="F306" s="47"/>
    </row>
    <row r="307" spans="6:6" x14ac:dyDescent="0.25">
      <c r="F307" s="47"/>
    </row>
    <row r="308" spans="6:6" x14ac:dyDescent="0.25">
      <c r="F308" s="47"/>
    </row>
    <row r="309" spans="6:6" x14ac:dyDescent="0.25">
      <c r="F309" s="47"/>
    </row>
    <row r="310" spans="6:6" x14ac:dyDescent="0.25">
      <c r="F310" s="47"/>
    </row>
    <row r="311" spans="6:6" x14ac:dyDescent="0.25">
      <c r="F311" s="47"/>
    </row>
    <row r="312" spans="6:6" x14ac:dyDescent="0.25">
      <c r="F312" s="47"/>
    </row>
    <row r="313" spans="6:6" x14ac:dyDescent="0.25">
      <c r="F313" s="47"/>
    </row>
    <row r="314" spans="6:6" x14ac:dyDescent="0.25">
      <c r="F314" s="47"/>
    </row>
    <row r="315" spans="6:6" x14ac:dyDescent="0.25">
      <c r="F315" s="47"/>
    </row>
    <row r="316" spans="6:6" x14ac:dyDescent="0.25">
      <c r="F316" s="47"/>
    </row>
    <row r="317" spans="6:6" x14ac:dyDescent="0.25">
      <c r="F317" s="47"/>
    </row>
    <row r="318" spans="6:6" x14ac:dyDescent="0.25">
      <c r="F318" s="47"/>
    </row>
    <row r="319" spans="6:6" x14ac:dyDescent="0.25">
      <c r="F319" s="47"/>
    </row>
    <row r="320" spans="6:6" x14ac:dyDescent="0.25">
      <c r="F320" s="47"/>
    </row>
    <row r="321" spans="6:6" x14ac:dyDescent="0.25">
      <c r="F321" s="47"/>
    </row>
    <row r="322" spans="6:6" x14ac:dyDescent="0.25">
      <c r="F322" s="47"/>
    </row>
    <row r="323" spans="6:6" x14ac:dyDescent="0.25">
      <c r="F323" s="47"/>
    </row>
    <row r="324" spans="6:6" x14ac:dyDescent="0.25">
      <c r="F324" s="47"/>
    </row>
    <row r="325" spans="6:6" x14ac:dyDescent="0.25">
      <c r="F325" s="47"/>
    </row>
    <row r="326" spans="6:6" x14ac:dyDescent="0.25">
      <c r="F326" s="47"/>
    </row>
    <row r="327" spans="6:6" x14ac:dyDescent="0.25">
      <c r="F327" s="47"/>
    </row>
    <row r="328" spans="6:6" x14ac:dyDescent="0.25">
      <c r="F328" s="47"/>
    </row>
    <row r="329" spans="6:6" x14ac:dyDescent="0.25">
      <c r="F329" s="47"/>
    </row>
    <row r="330" spans="6:6" x14ac:dyDescent="0.25">
      <c r="F330" s="47"/>
    </row>
    <row r="331" spans="6:6" x14ac:dyDescent="0.25">
      <c r="F331" s="47"/>
    </row>
    <row r="332" spans="6:6" x14ac:dyDescent="0.25">
      <c r="F332" s="47"/>
    </row>
    <row r="333" spans="6:6" x14ac:dyDescent="0.25">
      <c r="F333" s="47"/>
    </row>
    <row r="334" spans="6:6" x14ac:dyDescent="0.25">
      <c r="F334" s="47"/>
    </row>
    <row r="335" spans="6:6" x14ac:dyDescent="0.25">
      <c r="F335" s="47"/>
    </row>
    <row r="336" spans="6:6" x14ac:dyDescent="0.25">
      <c r="F336" s="47"/>
    </row>
    <row r="337" spans="6:6" x14ac:dyDescent="0.25">
      <c r="F337" s="47"/>
    </row>
    <row r="338" spans="6:6" x14ac:dyDescent="0.25">
      <c r="F338" s="47"/>
    </row>
    <row r="339" spans="6:6" x14ac:dyDescent="0.25">
      <c r="F339" s="47"/>
    </row>
    <row r="340" spans="6:6" x14ac:dyDescent="0.25">
      <c r="F340" s="47"/>
    </row>
    <row r="341" spans="6:6" x14ac:dyDescent="0.25">
      <c r="F341" s="47"/>
    </row>
    <row r="342" spans="6:6" x14ac:dyDescent="0.25">
      <c r="F342" s="47"/>
    </row>
    <row r="343" spans="6:6" x14ac:dyDescent="0.25">
      <c r="F343" s="47"/>
    </row>
    <row r="344" spans="6:6" x14ac:dyDescent="0.25">
      <c r="F344" s="47"/>
    </row>
    <row r="345" spans="6:6" x14ac:dyDescent="0.25">
      <c r="F345" s="47"/>
    </row>
    <row r="346" spans="6:6" x14ac:dyDescent="0.25">
      <c r="F346" s="47"/>
    </row>
    <row r="347" spans="6:6" x14ac:dyDescent="0.25">
      <c r="F347" s="47"/>
    </row>
    <row r="348" spans="6:6" x14ac:dyDescent="0.25">
      <c r="F348" s="47"/>
    </row>
    <row r="349" spans="6:6" x14ac:dyDescent="0.25">
      <c r="F349" s="47"/>
    </row>
    <row r="350" spans="6:6" x14ac:dyDescent="0.25">
      <c r="F350" s="47"/>
    </row>
    <row r="351" spans="6:6" x14ac:dyDescent="0.25">
      <c r="F351" s="47"/>
    </row>
    <row r="352" spans="6:6" x14ac:dyDescent="0.25">
      <c r="F352" s="47"/>
    </row>
    <row r="353" spans="6:6" x14ac:dyDescent="0.25">
      <c r="F353" s="47"/>
    </row>
    <row r="354" spans="6:6" x14ac:dyDescent="0.25">
      <c r="F354" s="47"/>
    </row>
    <row r="355" spans="6:6" x14ac:dyDescent="0.25">
      <c r="F355" s="47"/>
    </row>
    <row r="356" spans="6:6" x14ac:dyDescent="0.25">
      <c r="F356" s="47"/>
    </row>
    <row r="357" spans="6:6" x14ac:dyDescent="0.25">
      <c r="F357" s="47"/>
    </row>
    <row r="358" spans="6:6" x14ac:dyDescent="0.25">
      <c r="F358" s="47"/>
    </row>
    <row r="359" spans="6:6" x14ac:dyDescent="0.25">
      <c r="F359" s="47"/>
    </row>
    <row r="360" spans="6:6" x14ac:dyDescent="0.25">
      <c r="F360" s="47"/>
    </row>
    <row r="361" spans="6:6" x14ac:dyDescent="0.25">
      <c r="F361" s="47"/>
    </row>
    <row r="362" spans="6:6" x14ac:dyDescent="0.25">
      <c r="F362" s="4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</vt:i4>
      </vt:variant>
    </vt:vector>
  </HeadingPairs>
  <TitlesOfParts>
    <vt:vector size="7" baseType="lpstr">
      <vt:lpstr>Preventivo</vt:lpstr>
      <vt:lpstr>Elenco Prev</vt:lpstr>
      <vt:lpstr>Clienti</vt:lpstr>
      <vt:lpstr>Prodotti</vt:lpstr>
      <vt:lpstr>Clienti_A</vt:lpstr>
      <vt:lpstr>Prodotti_A</vt:lpstr>
      <vt:lpstr>Preventivo!Area_stampa</vt:lpstr>
    </vt:vector>
  </TitlesOfParts>
  <LinksUpToDate>false</LinksUpToDate>
  <SharedDoc>false</SharedDoc>
  <HyperlinkBase>http://www.pcdazero.it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modello fattura excel professionale</dc:title>
  <dc:creator>Gianni Crestani</dc:creator>
  <cp:lastModifiedBy>Gianni Crestani</cp:lastModifiedBy>
  <cp:lastPrinted>2026-09-19T08:03:22Z</cp:lastPrinted>
  <dcterms:created xsi:type="dcterms:W3CDTF">1996-11-05T10:16:36Z</dcterms:created>
  <dcterms:modified xsi:type="dcterms:W3CDTF">2026-09-19T08:07:04Z</dcterms:modified>
</cp:coreProperties>
</file>